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Prihodi i rashodi po izvorim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<sst xmlns="http://schemas.openxmlformats.org/spreadsheetml/2006/main" count="31" uniqueCount="19">
  <si>
    <t>PRORAČUN OPĆINE ZADVARJE ZA 2024. I PROJEKCIJA ZA 2025. I 2026. GODINU</t>
  </si>
  <si>
    <t>I. OPĆI DIO</t>
  </si>
  <si>
    <t xml:space="preserve">A. RAČUN PRIHODA I RASHODA </t>
  </si>
  <si>
    <t>PRIHODI POSLOVANJA PREMA IZVORIMA FINANCIRANJA</t>
  </si>
  <si>
    <t>Brojčana oznaka i naziv</t>
  </si>
  <si>
    <t>Izvršenje 2022.</t>
  </si>
  <si>
    <t>Plan 2023.</t>
  </si>
  <si>
    <t>Proračun za 2024.</t>
  </si>
  <si>
    <t>Projekcija proračuna
za 2025.</t>
  </si>
  <si>
    <t>Projekcija proračuna
za 2026.</t>
  </si>
  <si>
    <t>PRIHODI UKUPNO</t>
  </si>
  <si>
    <t>1 Opći prihodi i primici</t>
  </si>
  <si>
    <t xml:space="preserve">   11 Opći prihodi i primici</t>
  </si>
  <si>
    <t>5 Prihodi za posebne namjene</t>
  </si>
  <si>
    <t xml:space="preserve">  53 Prihodi za posebne namjene</t>
  </si>
  <si>
    <t>4 Pomoći</t>
  </si>
  <si>
    <t xml:space="preserve">   41 Pomoći</t>
  </si>
  <si>
    <t>RASHODI POSLOVANJA PREMA IZVORIMA FINANCIRANJA</t>
  </si>
  <si>
    <t>RASHODI UKUPNO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</si>
</sst>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[$€-1]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21" borderId="1" applyNumberFormat="0" applyFont="0" applyAlignment="0" applyProtection="0"/>
    <xf numFmtId="0" fontId="32" fillId="22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3" fillId="29" borderId="4" applyNumberFormat="0" applyAlignment="0" applyProtection="0"/>
    <xf numFmtId="0" fontId="34" fillId="29" borderId="5" applyNumberFormat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8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33" borderId="10" applyNumberFormat="0" applyAlignment="0" applyProtection="0"/>
    <xf numFmtId="0" fontId="21" fillId="31" borderId="11" applyNumberFormat="0" applyProtection="0">
      <alignment vertical="center"/>
    </xf>
    <xf numFmtId="0" fontId="25" fillId="31" borderId="11" applyNumberFormat="0" applyProtection="0">
      <alignment vertical="center"/>
    </xf>
    <xf numFmtId="0" fontId="21" fillId="31" borderId="11" applyNumberFormat="0" applyProtection="0">
      <alignment horizontal="left" vertical="center" indent="1"/>
    </xf>
    <xf numFmtId="0" fontId="21" fillId="31" borderId="11" applyNumberFormat="0" applyProtection="0">
      <alignment horizontal="left" vertical="top" indent="1"/>
    </xf>
    <xf numFmtId="0" fontId="21" fillId="34" borderId="0" applyNumberFormat="0" applyProtection="0">
      <alignment horizontal="left" vertical="center" indent="1"/>
    </xf>
    <xf numFmtId="0" fontId="20" fillId="20" borderId="11" applyNumberFormat="0" applyProtection="0">
      <alignment horizontal="right" vertical="center"/>
    </xf>
    <xf numFmtId="0" fontId="20" fillId="35" borderId="11" applyNumberFormat="0" applyProtection="0">
      <alignment horizontal="right" vertical="center"/>
    </xf>
    <xf numFmtId="0" fontId="20" fillId="36" borderId="11" applyNumberFormat="0" applyProtection="0">
      <alignment horizontal="right" vertical="center"/>
    </xf>
    <xf numFmtId="0" fontId="20" fillId="37" borderId="11" applyNumberFormat="0" applyProtection="0">
      <alignment horizontal="right" vertical="center"/>
    </xf>
    <xf numFmtId="0" fontId="20" fillId="38" borderId="11" applyNumberFormat="0" applyProtection="0">
      <alignment horizontal="right" vertical="center"/>
    </xf>
    <xf numFmtId="0" fontId="20" fillId="39" borderId="11" applyNumberFormat="0" applyProtection="0">
      <alignment horizontal="right" vertical="center"/>
    </xf>
    <xf numFmtId="0" fontId="20" fillId="40" borderId="11" applyNumberFormat="0" applyProtection="0">
      <alignment horizontal="right" vertical="center"/>
    </xf>
    <xf numFmtId="0" fontId="20" fillId="41" borderId="11" applyNumberFormat="0" applyProtection="0">
      <alignment horizontal="right" vertical="center"/>
    </xf>
    <xf numFmtId="0" fontId="20" fillId="42" borderId="11" applyNumberFormat="0" applyProtection="0">
      <alignment horizontal="right" vertical="center"/>
    </xf>
    <xf numFmtId="0" fontId="21" fillId="43" borderId="12" applyNumberFormat="0" applyProtection="0">
      <alignment horizontal="left" vertical="center" indent="1"/>
    </xf>
    <xf numFmtId="0" fontId="20" fillId="44" borderId="0" applyNumberFormat="0" applyProtection="0">
      <alignment horizontal="left" vertical="center" indent="1"/>
    </xf>
    <xf numFmtId="0" fontId="18" fillId="45" borderId="0" applyNumberFormat="0" applyProtection="0">
      <alignment horizontal="left" vertical="center" indent="1"/>
    </xf>
    <xf numFmtId="0" fontId="21" fillId="34" borderId="11" applyNumberFormat="0" applyProtection="0">
      <alignment horizontal="center" vertical="top"/>
    </xf>
    <xf numFmtId="0" fontId="20" fillId="44" borderId="0" applyNumberFormat="0" applyProtection="0">
      <alignment horizontal="left" vertical="center" indent="1"/>
    </xf>
    <xf numFmtId="0" fontId="20" fillId="34" borderId="0" applyNumberFormat="0" applyProtection="0">
      <alignment horizontal="left" vertical="center" indent="1"/>
    </xf>
    <xf numFmtId="0" fontId="22" fillId="45" borderId="11" applyNumberFormat="0" applyProtection="0">
      <alignment horizontal="left" vertical="center" indent="1"/>
    </xf>
    <xf numFmtId="0" fontId="22" fillId="45" borderId="11" applyNumberFormat="0" applyProtection="0">
      <alignment horizontal="left" vertical="top" indent="1"/>
    </xf>
    <xf numFmtId="0" fontId="22" fillId="34" borderId="11" applyNumberFormat="0" applyProtection="0">
      <alignment horizontal="left" vertical="center" indent="1"/>
    </xf>
    <xf numFmtId="0" fontId="26" fillId="34" borderId="11" applyNumberFormat="0" applyProtection="0">
      <alignment horizontal="left" vertical="top" indent="1"/>
    </xf>
    <xf numFmtId="0" fontId="26" fillId="46" borderId="11" applyNumberFormat="0" applyProtection="0">
      <alignment horizontal="left" vertical="center" indent="1"/>
    </xf>
    <xf numFmtId="0" fontId="26" fillId="46" borderId="11" applyNumberFormat="0" applyProtection="0">
      <alignment horizontal="left" vertical="top" indent="1"/>
    </xf>
    <xf numFmtId="0" fontId="26" fillId="44" borderId="11" applyNumberFormat="0" applyProtection="0">
      <alignment horizontal="left" vertical="center" indent="1"/>
    </xf>
    <xf numFmtId="0" fontId="26" fillId="44" borderId="11" applyNumberFormat="0" applyProtection="0">
      <alignment horizontal="left" vertical="top" indent="1"/>
    </xf>
    <xf numFmtId="0" fontId="20" fillId="47" borderId="11" applyNumberFormat="0" applyProtection="0">
      <alignment vertical="center"/>
    </xf>
    <xf numFmtId="0" fontId="27" fillId="47" borderId="11" applyNumberFormat="0" applyProtection="0">
      <alignment vertical="center"/>
    </xf>
    <xf numFmtId="0" fontId="20" fillId="47" borderId="11" applyNumberFormat="0" applyProtection="0">
      <alignment horizontal="left" vertical="center" indent="1"/>
    </xf>
    <xf numFmtId="0" fontId="20" fillId="47" borderId="11" applyNumberFormat="0" applyProtection="0">
      <alignment horizontal="left" vertical="top" indent="1"/>
    </xf>
    <xf numFmtId="0" fontId="28" fillId="44" borderId="11" applyNumberFormat="0" applyProtection="0">
      <alignment horizontal="right" vertical="center"/>
    </xf>
    <xf numFmtId="0" fontId="27" fillId="44" borderId="11" applyNumberFormat="0" applyProtection="0">
      <alignment horizontal="right" vertical="center"/>
    </xf>
    <xf numFmtId="0" fontId="20" fillId="34" borderId="11" applyNumberFormat="0" applyProtection="0">
      <alignment horizontal="left" vertical="center" indent="1"/>
    </xf>
    <xf numFmtId="0" fontId="21" fillId="34" borderId="11" applyNumberFormat="0" applyProtection="0">
      <alignment horizontal="center" vertical="top" wrapText="1"/>
    </xf>
    <xf numFmtId="0" fontId="29" fillId="48" borderId="0" applyNumberFormat="0" applyProtection="0">
      <alignment horizontal="left" vertical="center" indent="1"/>
    </xf>
    <xf numFmtId="0" fontId="30" fillId="44" borderId="11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8" fillId="49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21" fillId="50" borderId="14" xfId="0" applyNumberFormat="1" applyFont="1" applyFill="1" applyBorder="1" applyAlignment="1" applyProtection="1">
      <alignment horizontal="center" vertical="center" wrapText="1"/>
      <protection/>
    </xf>
    <xf numFmtId="0" fontId="21" fillId="50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NumberFormat="1" applyFont="1" applyFill="1" applyBorder="1" applyAlignment="1" applyProtection="1">
      <alignment horizontal="left" vertical="center" wrapText="1"/>
      <protection/>
    </xf>
    <xf numFmtId="164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22" fillId="51" borderId="14" xfId="0" applyNumberFormat="1" applyFont="1" applyFill="1" applyBorder="1" applyAlignment="1" applyProtection="1">
      <alignment horizontal="left" vertical="center" wrapText="1"/>
      <protection/>
    </xf>
    <xf numFmtId="164" fontId="21" fillId="51" borderId="15" xfId="0" applyNumberFormat="1" applyFont="1" applyFill="1" applyBorder="1" applyAlignment="1">
      <alignment horizontal="right" vertical="center"/>
    </xf>
    <xf numFmtId="0" fontId="23" fillId="51" borderId="14" xfId="0" applyFont="1" applyFill="1" applyBorder="1" applyAlignment="1" quotePrefix="1">
      <alignment horizontal="left" vertical="center"/>
    </xf>
    <xf numFmtId="164" fontId="20" fillId="51" borderId="15" xfId="0" applyNumberFormat="1" applyFont="1" applyFill="1" applyBorder="1" applyAlignment="1">
      <alignment horizontal="right" vertical="center"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Alignment="1">
      <alignment/>
    </xf>
  </cellXfs>
  <cellStyles count="14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ad 1" xfId="33"/>
    <cellStyle name="Bilješka" xfId="34"/>
    <cellStyle name="Dobro" xfId="35"/>
    <cellStyle name="Heading 1 1" xfId="36"/>
    <cellStyle name="Heading 2 1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 1" xfId="52"/>
    <cellStyle name="Neutralno" xfId="53"/>
    <cellStyle name="Normal_REBALANS CERNA1" xfId="54"/>
    <cellStyle name="Obično 10" xfId="55"/>
    <cellStyle name="Obično 11" xfId="56"/>
    <cellStyle name="Obično 13" xfId="57"/>
    <cellStyle name="Obično 15" xfId="58"/>
    <cellStyle name="Obično 17" xfId="59"/>
    <cellStyle name="Obično 2" xfId="60"/>
    <cellStyle name="Obično 20" xfId="61"/>
    <cellStyle name="Obično 21" xfId="62"/>
    <cellStyle name="Obično 23" xfId="63"/>
    <cellStyle name="Obično 24" xfId="64"/>
    <cellStyle name="Obično 26" xfId="65"/>
    <cellStyle name="Obično 28" xfId="66"/>
    <cellStyle name="Obično 3" xfId="67"/>
    <cellStyle name="Obično 31" xfId="68"/>
    <cellStyle name="Obično 34" xfId="69"/>
    <cellStyle name="Obično 35" xfId="70"/>
    <cellStyle name="Obično 36" xfId="71"/>
    <cellStyle name="Obično 37" xfId="72"/>
    <cellStyle name="Obično 40" xfId="73"/>
    <cellStyle name="Obično 42" xfId="74"/>
    <cellStyle name="Obično 44" xfId="75"/>
    <cellStyle name="Obično 46" xfId="76"/>
    <cellStyle name="Obično 48" xfId="77"/>
    <cellStyle name="Obično 5" xfId="78"/>
    <cellStyle name="Obično 50" xfId="79"/>
    <cellStyle name="Obično 52" xfId="80"/>
    <cellStyle name="Obično 54" xfId="81"/>
    <cellStyle name="Obično 56" xfId="82"/>
    <cellStyle name="Obično 58" xfId="83"/>
    <cellStyle name="Obično 6" xfId="84"/>
    <cellStyle name="Obično 60" xfId="85"/>
    <cellStyle name="Obično 62" xfId="86"/>
    <cellStyle name="Obično 64" xfId="87"/>
    <cellStyle name="Obično 66" xfId="88"/>
    <cellStyle name="Obično 68" xfId="89"/>
    <cellStyle name="Obično 70" xfId="90"/>
    <cellStyle name="Obično 72" xfId="91"/>
    <cellStyle name="Obično 74" xfId="92"/>
    <cellStyle name="Obično 76" xfId="93"/>
    <cellStyle name="Obično 77" xfId="94"/>
    <cellStyle name="Obično 79" xfId="95"/>
    <cellStyle name="Obično 80" xfId="96"/>
    <cellStyle name="Obično 83" xfId="97"/>
    <cellStyle name="Obično 84" xfId="98"/>
    <cellStyle name="Obično 85" xfId="99"/>
    <cellStyle name="Obično 86" xfId="100"/>
    <cellStyle name="Obično 87" xfId="101"/>
    <cellStyle name="Obično 88" xfId="102"/>
    <cellStyle name="Obično 89" xfId="103"/>
    <cellStyle name="Obično 9" xfId="104"/>
    <cellStyle name="Obično 90" xfId="105"/>
    <cellStyle name="Obično 91" xfId="106"/>
    <cellStyle name="Percent" xfId="107"/>
    <cellStyle name="Povezana ćelija" xfId="108"/>
    <cellStyle name="Provjera ćelije" xfId="109"/>
    <cellStyle name="SAPBEXaggData" xfId="110"/>
    <cellStyle name="SAPBEXaggDataEmph" xfId="111"/>
    <cellStyle name="SAPBEXaggItem" xfId="112"/>
    <cellStyle name="SAPBEXaggItemX" xfId="113"/>
    <cellStyle name="SAPBEXchaText" xfId="114"/>
    <cellStyle name="SAPBEXexcBad7" xfId="115"/>
    <cellStyle name="SAPBEXexcBad8" xfId="116"/>
    <cellStyle name="SAPBEXexcBad9" xfId="117"/>
    <cellStyle name="SAPBEXexcCritical4" xfId="118"/>
    <cellStyle name="SAPBEXexcCritical5" xfId="119"/>
    <cellStyle name="SAPBEXexcCritical6" xfId="120"/>
    <cellStyle name="SAPBEXexcGood1" xfId="121"/>
    <cellStyle name="SAPBEXexcGood2" xfId="122"/>
    <cellStyle name="SAPBEXexcGood3" xfId="123"/>
    <cellStyle name="SAPBEXfilterDrill" xfId="124"/>
    <cellStyle name="SAPBEXfilterItem" xfId="125"/>
    <cellStyle name="SAPBEXfilterText" xfId="126"/>
    <cellStyle name="SAPBEXformats" xfId="127"/>
    <cellStyle name="SAPBEXheaderItem" xfId="128"/>
    <cellStyle name="SAPBEXheaderText" xfId="129"/>
    <cellStyle name="SAPBEXHLevel0" xfId="130"/>
    <cellStyle name="SAPBEXHLevel0X" xfId="131"/>
    <cellStyle name="SAPBEXHLevel1" xfId="132"/>
    <cellStyle name="SAPBEXHLevel1X" xfId="133"/>
    <cellStyle name="SAPBEXHLevel2" xfId="134"/>
    <cellStyle name="SAPBEXHLevel2X" xfId="135"/>
    <cellStyle name="SAPBEXHLevel3" xfId="136"/>
    <cellStyle name="SAPBEXHLevel3X" xfId="137"/>
    <cellStyle name="SAPBEXresData" xfId="138"/>
    <cellStyle name="SAPBEXresDataEmph" xfId="139"/>
    <cellStyle name="SAPBEXresItem" xfId="140"/>
    <cellStyle name="SAPBEXresItemX" xfId="141"/>
    <cellStyle name="SAPBEXstdData" xfId="142"/>
    <cellStyle name="SAPBEXstdDataEmph" xfId="143"/>
    <cellStyle name="SAPBEXstdItem" xfId="144"/>
    <cellStyle name="SAPBEXstdItemX" xfId="145"/>
    <cellStyle name="SAPBEXtitle" xfId="146"/>
    <cellStyle name="SAPBEXundefined" xfId="147"/>
    <cellStyle name="Tekst objašnjenja" xfId="148"/>
    <cellStyle name="Tekst upozorenja" xfId="149"/>
    <cellStyle name="Ukupni zbroj" xfId="150"/>
    <cellStyle name="Unos" xfId="151"/>
    <cellStyle name="Currency" xfId="152"/>
    <cellStyle name="Currency [0]" xfId="153"/>
    <cellStyle name="Comma" xfId="154"/>
    <cellStyle name="Comma [0]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log%201%20-%20Tablica%20za%20izradu%20prora&#269;una%20JLP(R)S%20%20-%20ZADVARJE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ŽETAK"/>
      <sheetName val=" Račun prihoda i rashoda"/>
      <sheetName val="Prihodi i rashodi po izvorima"/>
      <sheetName val="Rashodi prema funkcijskoj kl"/>
      <sheetName val="Račun financiranja"/>
      <sheetName val="Račun financiranja po izvorima"/>
      <sheetName val="POSEBNI DIO"/>
      <sheetName val="List2"/>
    </sheetNames>
    <sheetDataSet>
      <sheetData sheetId="1">
        <row r="12">
          <cell r="D12">
            <v>78604.76740327825</v>
          </cell>
          <cell r="E12">
            <v>65952.45</v>
          </cell>
          <cell r="F12">
            <v>135972.28242272156</v>
          </cell>
          <cell r="G12">
            <v>140051.45089540322</v>
          </cell>
          <cell r="H12">
            <v>144252.99442226533</v>
          </cell>
        </row>
        <row r="13">
          <cell r="D13">
            <v>179496.47620943657</v>
          </cell>
          <cell r="E13">
            <v>211709.39</v>
          </cell>
          <cell r="F13">
            <v>233000</v>
          </cell>
          <cell r="G13">
            <v>180500</v>
          </cell>
          <cell r="H13">
            <v>180500</v>
          </cell>
        </row>
        <row r="14">
          <cell r="D14">
            <v>71433.50720021235</v>
          </cell>
          <cell r="E14">
            <v>71782.93</v>
          </cell>
          <cell r="F14">
            <v>149113.3517075397</v>
          </cell>
          <cell r="G14">
            <v>165375.32445876586</v>
          </cell>
          <cell r="H14">
            <v>183845.86649252876</v>
          </cell>
        </row>
        <row r="15">
          <cell r="D15">
            <v>158023.3485964563</v>
          </cell>
          <cell r="E15">
            <v>277459.02</v>
          </cell>
          <cell r="F15">
            <v>422500</v>
          </cell>
          <cell r="G15">
            <v>221500</v>
          </cell>
          <cell r="H15">
            <v>256500</v>
          </cell>
        </row>
        <row r="16">
          <cell r="D16">
            <v>3946.2897338907687</v>
          </cell>
          <cell r="E16">
            <v>4778.02</v>
          </cell>
          <cell r="F16">
            <v>4139.625869738793</v>
          </cell>
          <cell r="G16">
            <v>4263.814645830957</v>
          </cell>
          <cell r="H16">
            <v>4391.729085205885</v>
          </cell>
        </row>
        <row r="17">
          <cell r="E17">
            <v>929.46</v>
          </cell>
          <cell r="F17">
            <v>0</v>
          </cell>
          <cell r="G17">
            <v>0</v>
          </cell>
          <cell r="H17">
            <v>0</v>
          </cell>
        </row>
        <row r="18">
          <cell r="D18">
            <v>23816.08600437985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6">
        <row r="11">
          <cell r="C11">
            <v>68637.82</v>
          </cell>
          <cell r="D11">
            <v>62977.80000000001</v>
          </cell>
          <cell r="E11">
            <v>71100</v>
          </cell>
          <cell r="F11">
            <v>71500</v>
          </cell>
          <cell r="G11">
            <v>73000</v>
          </cell>
        </row>
        <row r="18">
          <cell r="C18">
            <v>3732.47</v>
          </cell>
          <cell r="D18">
            <v>3742.78</v>
          </cell>
          <cell r="E18">
            <v>3900</v>
          </cell>
          <cell r="F18">
            <v>4000</v>
          </cell>
          <cell r="G18">
            <v>4000</v>
          </cell>
        </row>
        <row r="23">
          <cell r="C23">
            <v>0</v>
          </cell>
          <cell r="D23">
            <v>1327.23</v>
          </cell>
          <cell r="E23">
            <v>2000</v>
          </cell>
          <cell r="F23">
            <v>2000</v>
          </cell>
          <cell r="G23">
            <v>2000</v>
          </cell>
        </row>
        <row r="28">
          <cell r="C28">
            <v>0</v>
          </cell>
          <cell r="D28">
            <v>132.72</v>
          </cell>
          <cell r="E28">
            <v>0</v>
          </cell>
          <cell r="F28">
            <v>0</v>
          </cell>
          <cell r="G28">
            <v>5000</v>
          </cell>
        </row>
        <row r="33">
          <cell r="C33">
            <v>3775.96</v>
          </cell>
          <cell r="D33">
            <v>9290.6</v>
          </cell>
          <cell r="E33">
            <v>10000</v>
          </cell>
          <cell r="F33">
            <v>0</v>
          </cell>
          <cell r="G33">
            <v>0</v>
          </cell>
        </row>
        <row r="36">
          <cell r="C36">
            <v>0</v>
          </cell>
          <cell r="D36">
            <v>0</v>
          </cell>
          <cell r="E36">
            <v>5000</v>
          </cell>
          <cell r="F36">
            <v>0</v>
          </cell>
          <cell r="G36">
            <v>0</v>
          </cell>
        </row>
        <row r="41">
          <cell r="C41">
            <v>0</v>
          </cell>
          <cell r="D41">
            <v>4330.08</v>
          </cell>
          <cell r="E41">
            <v>0</v>
          </cell>
          <cell r="F41">
            <v>0</v>
          </cell>
          <cell r="G41">
            <v>0</v>
          </cell>
        </row>
        <row r="47">
          <cell r="C47">
            <v>10550.3</v>
          </cell>
          <cell r="D47">
            <v>1327.23</v>
          </cell>
          <cell r="E47">
            <v>1600</v>
          </cell>
          <cell r="F47">
            <v>2000</v>
          </cell>
          <cell r="G47">
            <v>2000</v>
          </cell>
        </row>
        <row r="53">
          <cell r="C53">
            <v>7100.67</v>
          </cell>
          <cell r="D53">
            <v>14599.51</v>
          </cell>
          <cell r="E53">
            <v>15000</v>
          </cell>
          <cell r="F53">
            <v>15000</v>
          </cell>
          <cell r="G53">
            <v>15000</v>
          </cell>
        </row>
        <row r="56">
          <cell r="C56">
            <v>19908.42</v>
          </cell>
          <cell r="D56">
            <v>0</v>
          </cell>
          <cell r="E56">
            <v>45000</v>
          </cell>
          <cell r="F56">
            <v>0</v>
          </cell>
          <cell r="G56">
            <v>0</v>
          </cell>
        </row>
        <row r="61">
          <cell r="C61">
            <v>4247.13</v>
          </cell>
          <cell r="D61">
            <v>4446.21</v>
          </cell>
          <cell r="E61">
            <v>5000</v>
          </cell>
          <cell r="F61">
            <v>7500</v>
          </cell>
          <cell r="G61">
            <v>7500</v>
          </cell>
        </row>
        <row r="66">
          <cell r="C66">
            <v>663.61</v>
          </cell>
          <cell r="D66">
            <v>663.61</v>
          </cell>
          <cell r="E66">
            <v>900</v>
          </cell>
          <cell r="F66">
            <v>900</v>
          </cell>
          <cell r="G66">
            <v>900</v>
          </cell>
        </row>
        <row r="71">
          <cell r="C71">
            <v>663.61</v>
          </cell>
          <cell r="D71">
            <v>663.61</v>
          </cell>
          <cell r="E71">
            <v>700</v>
          </cell>
          <cell r="F71">
            <v>700</v>
          </cell>
          <cell r="G71">
            <v>700</v>
          </cell>
        </row>
        <row r="76">
          <cell r="C76">
            <v>236.07</v>
          </cell>
          <cell r="D76">
            <v>663.61</v>
          </cell>
          <cell r="E76">
            <v>700</v>
          </cell>
          <cell r="F76">
            <v>700</v>
          </cell>
          <cell r="G76">
            <v>7000</v>
          </cell>
        </row>
        <row r="81">
          <cell r="C81">
            <v>0</v>
          </cell>
          <cell r="D81">
            <v>0</v>
          </cell>
          <cell r="E81">
            <v>1500</v>
          </cell>
          <cell r="F81">
            <v>1500</v>
          </cell>
          <cell r="G81">
            <v>1500</v>
          </cell>
        </row>
        <row r="89">
          <cell r="C89">
            <v>26544.56</v>
          </cell>
          <cell r="D89">
            <v>49107.44</v>
          </cell>
          <cell r="E89">
            <v>75000</v>
          </cell>
          <cell r="F89">
            <v>50000</v>
          </cell>
          <cell r="G89">
            <v>50000</v>
          </cell>
        </row>
        <row r="94">
          <cell r="C94">
            <v>186662.28</v>
          </cell>
          <cell r="D94">
            <v>7963.37</v>
          </cell>
          <cell r="E94">
            <v>45000</v>
          </cell>
          <cell r="F94">
            <v>50000</v>
          </cell>
          <cell r="G94">
            <v>50000</v>
          </cell>
        </row>
        <row r="99">
          <cell r="C99">
            <v>2223.11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4">
          <cell r="C104">
            <v>12595.39</v>
          </cell>
          <cell r="D104">
            <v>12608.67</v>
          </cell>
          <cell r="E104">
            <v>9000</v>
          </cell>
          <cell r="F104">
            <v>10000</v>
          </cell>
          <cell r="G104">
            <v>10000</v>
          </cell>
        </row>
        <row r="107">
          <cell r="C107">
            <v>0</v>
          </cell>
          <cell r="D107">
            <v>0</v>
          </cell>
          <cell r="E107">
            <v>6000</v>
          </cell>
          <cell r="F107">
            <v>5000</v>
          </cell>
          <cell r="G107">
            <v>5000</v>
          </cell>
        </row>
        <row r="112">
          <cell r="C112">
            <v>6323.200000000001</v>
          </cell>
          <cell r="D112">
            <v>6636.14</v>
          </cell>
          <cell r="E112">
            <v>5000</v>
          </cell>
          <cell r="F112">
            <v>5000</v>
          </cell>
          <cell r="G112">
            <v>5000</v>
          </cell>
        </row>
        <row r="117">
          <cell r="C117">
            <v>1509.06</v>
          </cell>
          <cell r="D117">
            <v>0</v>
          </cell>
          <cell r="E117">
            <v>3000</v>
          </cell>
          <cell r="F117">
            <v>5000</v>
          </cell>
          <cell r="G117">
            <v>5000</v>
          </cell>
        </row>
        <row r="122">
          <cell r="C122">
            <v>65330.85</v>
          </cell>
          <cell r="D122">
            <v>18581.190000000002</v>
          </cell>
          <cell r="E122">
            <v>13000</v>
          </cell>
          <cell r="F122">
            <v>15000</v>
          </cell>
          <cell r="G122">
            <v>30000</v>
          </cell>
        </row>
        <row r="127">
          <cell r="C127">
            <v>1327.23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32">
          <cell r="C132">
            <v>0</v>
          </cell>
          <cell r="D132">
            <v>11281.44</v>
          </cell>
          <cell r="E132">
            <v>10000</v>
          </cell>
          <cell r="F132">
            <v>6000</v>
          </cell>
          <cell r="G132">
            <v>6000</v>
          </cell>
        </row>
        <row r="135">
          <cell r="C135">
            <v>0</v>
          </cell>
          <cell r="D135">
            <v>0</v>
          </cell>
          <cell r="E135">
            <v>5000</v>
          </cell>
          <cell r="F135">
            <v>3000</v>
          </cell>
          <cell r="G135">
            <v>3000</v>
          </cell>
        </row>
        <row r="141">
          <cell r="C141">
            <v>6237.97</v>
          </cell>
          <cell r="D141">
            <v>6636.14</v>
          </cell>
          <cell r="E141">
            <v>2000</v>
          </cell>
          <cell r="F141">
            <v>2000</v>
          </cell>
          <cell r="G141">
            <v>2000</v>
          </cell>
        </row>
        <row r="148">
          <cell r="C148">
            <v>829.52</v>
          </cell>
          <cell r="D148">
            <v>56075.38</v>
          </cell>
          <cell r="E148">
            <v>71000</v>
          </cell>
          <cell r="F148">
            <v>2000</v>
          </cell>
          <cell r="G148">
            <v>2000</v>
          </cell>
        </row>
        <row r="153">
          <cell r="C153">
            <v>0</v>
          </cell>
          <cell r="D153">
            <v>55411.77</v>
          </cell>
          <cell r="E153">
            <v>50000</v>
          </cell>
          <cell r="F153">
            <v>0</v>
          </cell>
          <cell r="G153">
            <v>0</v>
          </cell>
        </row>
        <row r="159">
          <cell r="C159">
            <v>55100.46</v>
          </cell>
          <cell r="D159">
            <v>0</v>
          </cell>
          <cell r="E159">
            <v>80000</v>
          </cell>
          <cell r="F159">
            <v>55000</v>
          </cell>
          <cell r="G159">
            <v>55000</v>
          </cell>
        </row>
        <row r="164">
          <cell r="C164">
            <v>0</v>
          </cell>
          <cell r="D164">
            <v>13272.28</v>
          </cell>
          <cell r="E164">
            <v>50000</v>
          </cell>
          <cell r="F164">
            <v>50000</v>
          </cell>
          <cell r="G164">
            <v>50000</v>
          </cell>
        </row>
        <row r="170">
          <cell r="C170">
            <v>19614.27</v>
          </cell>
          <cell r="D170">
            <v>41144.07</v>
          </cell>
          <cell r="E170">
            <v>5000</v>
          </cell>
          <cell r="F170">
            <v>5000</v>
          </cell>
          <cell r="G170">
            <v>20000</v>
          </cell>
        </row>
        <row r="178">
          <cell r="C178">
            <v>0</v>
          </cell>
          <cell r="D178">
            <v>0</v>
          </cell>
          <cell r="E178">
            <v>31000</v>
          </cell>
          <cell r="F178">
            <v>30000</v>
          </cell>
          <cell r="G178">
            <v>30000</v>
          </cell>
        </row>
        <row r="183">
          <cell r="C183">
            <v>0</v>
          </cell>
          <cell r="D183">
            <v>5308.91</v>
          </cell>
          <cell r="E183">
            <v>50000</v>
          </cell>
          <cell r="F183">
            <v>50000</v>
          </cell>
          <cell r="G183">
            <v>50000</v>
          </cell>
        </row>
        <row r="188">
          <cell r="C188">
            <v>0</v>
          </cell>
          <cell r="D188">
            <v>0</v>
          </cell>
          <cell r="E188">
            <v>50000</v>
          </cell>
          <cell r="F188">
            <v>30000</v>
          </cell>
          <cell r="G188">
            <v>30000</v>
          </cell>
        </row>
        <row r="191">
          <cell r="C191">
            <v>0</v>
          </cell>
          <cell r="D191">
            <v>0</v>
          </cell>
          <cell r="E191">
            <v>20000</v>
          </cell>
          <cell r="F191">
            <v>20000</v>
          </cell>
          <cell r="G191">
            <v>30000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5000</v>
          </cell>
        </row>
        <row r="199">
          <cell r="C199">
            <v>0</v>
          </cell>
          <cell r="D199">
            <v>3318.07</v>
          </cell>
          <cell r="E199">
            <v>0</v>
          </cell>
          <cell r="F199">
            <v>0</v>
          </cell>
          <cell r="G199">
            <v>0</v>
          </cell>
        </row>
        <row r="205">
          <cell r="C205">
            <v>3083.3</v>
          </cell>
          <cell r="D205">
            <v>398.17</v>
          </cell>
          <cell r="E205">
            <v>500</v>
          </cell>
          <cell r="F205">
            <v>500</v>
          </cell>
          <cell r="G205">
            <v>500</v>
          </cell>
        </row>
        <row r="210">
          <cell r="C210">
            <v>0</v>
          </cell>
          <cell r="D210">
            <v>0</v>
          </cell>
          <cell r="E210">
            <v>7500</v>
          </cell>
          <cell r="F210">
            <v>0</v>
          </cell>
          <cell r="G210">
            <v>0</v>
          </cell>
        </row>
        <row r="213">
          <cell r="C213">
            <v>0</v>
          </cell>
          <cell r="D213">
            <v>0</v>
          </cell>
          <cell r="E213">
            <v>7500</v>
          </cell>
          <cell r="F213">
            <v>0</v>
          </cell>
          <cell r="G213">
            <v>0</v>
          </cell>
        </row>
        <row r="216">
          <cell r="C216">
            <v>13645.56</v>
          </cell>
          <cell r="D216">
            <v>14599.51</v>
          </cell>
          <cell r="E216">
            <v>0</v>
          </cell>
          <cell r="F216">
            <v>0</v>
          </cell>
          <cell r="G216">
            <v>0</v>
          </cell>
        </row>
        <row r="221">
          <cell r="C221">
            <v>1393.59</v>
          </cell>
          <cell r="D221">
            <v>0</v>
          </cell>
          <cell r="E221">
            <v>10000</v>
          </cell>
          <cell r="F221">
            <v>10000</v>
          </cell>
          <cell r="G221">
            <v>10000</v>
          </cell>
        </row>
        <row r="224">
          <cell r="C224">
            <v>26496.95</v>
          </cell>
          <cell r="D224">
            <v>0</v>
          </cell>
          <cell r="E224">
            <v>10000</v>
          </cell>
          <cell r="F224">
            <v>10000</v>
          </cell>
          <cell r="G224">
            <v>10000</v>
          </cell>
        </row>
        <row r="229">
          <cell r="C229">
            <v>0</v>
          </cell>
          <cell r="D229">
            <v>48443.83</v>
          </cell>
          <cell r="E229">
            <v>0</v>
          </cell>
          <cell r="F229">
            <v>0</v>
          </cell>
          <cell r="G229">
            <v>0</v>
          </cell>
        </row>
        <row r="234">
          <cell r="C234">
            <v>0</v>
          </cell>
          <cell r="D234">
            <v>53000</v>
          </cell>
          <cell r="E234">
            <v>2000</v>
          </cell>
          <cell r="F234">
            <v>2000</v>
          </cell>
          <cell r="G234">
            <v>2000</v>
          </cell>
        </row>
        <row r="237">
          <cell r="C237">
            <v>0</v>
          </cell>
          <cell r="D237">
            <v>0</v>
          </cell>
          <cell r="E237">
            <v>8000</v>
          </cell>
          <cell r="F237">
            <v>8000</v>
          </cell>
          <cell r="G237">
            <v>8000</v>
          </cell>
        </row>
        <row r="245">
          <cell r="C245">
            <v>3135.58</v>
          </cell>
          <cell r="D245">
            <v>3483.97</v>
          </cell>
          <cell r="E245">
            <v>3500</v>
          </cell>
          <cell r="F245">
            <v>3500</v>
          </cell>
          <cell r="G245">
            <v>3500</v>
          </cell>
        </row>
        <row r="250">
          <cell r="C250">
            <v>15926.74</v>
          </cell>
          <cell r="D250">
            <v>18581.19</v>
          </cell>
          <cell r="E250">
            <v>11000</v>
          </cell>
          <cell r="F250">
            <v>11000</v>
          </cell>
          <cell r="G250">
            <v>11000</v>
          </cell>
        </row>
        <row r="253">
          <cell r="C253">
            <v>0</v>
          </cell>
          <cell r="D253">
            <v>0</v>
          </cell>
          <cell r="E253">
            <v>8000</v>
          </cell>
          <cell r="F253">
            <v>8000</v>
          </cell>
          <cell r="G253">
            <v>8000</v>
          </cell>
        </row>
        <row r="258">
          <cell r="C258">
            <v>3134.75</v>
          </cell>
          <cell r="D258">
            <v>663.61</v>
          </cell>
          <cell r="E258">
            <v>500</v>
          </cell>
          <cell r="F258">
            <v>500</v>
          </cell>
          <cell r="G258">
            <v>500</v>
          </cell>
        </row>
        <row r="261">
          <cell r="C261">
            <v>0</v>
          </cell>
          <cell r="D261">
            <v>0</v>
          </cell>
          <cell r="E261">
            <v>500</v>
          </cell>
          <cell r="F261">
            <v>500</v>
          </cell>
          <cell r="G261">
            <v>500</v>
          </cell>
        </row>
        <row r="266">
          <cell r="C266">
            <v>981.05</v>
          </cell>
          <cell r="D266">
            <v>5972.53</v>
          </cell>
          <cell r="E266">
            <v>4000</v>
          </cell>
          <cell r="F266">
            <v>6000</v>
          </cell>
          <cell r="G266">
            <v>6000</v>
          </cell>
        </row>
        <row r="269">
          <cell r="C269">
            <v>0</v>
          </cell>
          <cell r="D269">
            <v>0</v>
          </cell>
          <cell r="E269">
            <v>2000</v>
          </cell>
          <cell r="F269">
            <v>0</v>
          </cell>
          <cell r="G269">
            <v>0</v>
          </cell>
        </row>
        <row r="274">
          <cell r="C274">
            <v>0</v>
          </cell>
          <cell r="D274">
            <v>2654.46</v>
          </cell>
          <cell r="E274">
            <v>1000</v>
          </cell>
          <cell r="F274">
            <v>1000</v>
          </cell>
          <cell r="G274">
            <v>1000</v>
          </cell>
        </row>
        <row r="279">
          <cell r="C279">
            <v>0</v>
          </cell>
          <cell r="D279">
            <v>0</v>
          </cell>
          <cell r="E279">
            <v>1500</v>
          </cell>
          <cell r="F279">
            <v>1000</v>
          </cell>
          <cell r="G279">
            <v>1000</v>
          </cell>
        </row>
        <row r="287">
          <cell r="C287">
            <v>2510.39</v>
          </cell>
          <cell r="D287">
            <v>1990.84</v>
          </cell>
          <cell r="E287">
            <v>2000</v>
          </cell>
          <cell r="F287">
            <v>2000</v>
          </cell>
          <cell r="G287">
            <v>2000</v>
          </cell>
        </row>
        <row r="293">
          <cell r="C293">
            <v>615.83</v>
          </cell>
          <cell r="D293">
            <v>398.17</v>
          </cell>
          <cell r="E293">
            <v>400</v>
          </cell>
          <cell r="F293">
            <v>400</v>
          </cell>
          <cell r="G293">
            <v>400</v>
          </cell>
        </row>
        <row r="298">
          <cell r="C298">
            <v>4313.49</v>
          </cell>
          <cell r="D298">
            <v>1327.23</v>
          </cell>
          <cell r="E298">
            <v>1500</v>
          </cell>
          <cell r="F298">
            <v>1500</v>
          </cell>
          <cell r="G298">
            <v>1500</v>
          </cell>
        </row>
        <row r="303">
          <cell r="C303">
            <v>2840.27</v>
          </cell>
          <cell r="D303">
            <v>1327.23</v>
          </cell>
          <cell r="E303">
            <v>2500</v>
          </cell>
          <cell r="F303">
            <v>2500</v>
          </cell>
          <cell r="G303">
            <v>2500</v>
          </cell>
        </row>
        <row r="308">
          <cell r="C308">
            <v>3896.7</v>
          </cell>
          <cell r="D308">
            <v>7963.37</v>
          </cell>
          <cell r="E308">
            <v>8000</v>
          </cell>
          <cell r="F308">
            <v>8000</v>
          </cell>
          <cell r="G308">
            <v>8000</v>
          </cell>
        </row>
        <row r="312">
          <cell r="C312">
            <v>3524.61</v>
          </cell>
          <cell r="D312">
            <v>0</v>
          </cell>
          <cell r="E312">
            <v>2000</v>
          </cell>
          <cell r="F312">
            <v>2000</v>
          </cell>
          <cell r="G312">
            <v>2000</v>
          </cell>
        </row>
        <row r="318">
          <cell r="C318">
            <v>199.08</v>
          </cell>
          <cell r="D318">
            <v>2654.46</v>
          </cell>
          <cell r="E318">
            <v>15000</v>
          </cell>
          <cell r="F318">
            <v>15000</v>
          </cell>
          <cell r="G318">
            <v>15000</v>
          </cell>
        </row>
        <row r="323">
          <cell r="C323">
            <v>0</v>
          </cell>
          <cell r="D323">
            <v>0</v>
          </cell>
          <cell r="E323">
            <v>500</v>
          </cell>
          <cell r="F323">
            <v>0</v>
          </cell>
          <cell r="G323">
            <v>0</v>
          </cell>
        </row>
        <row r="326">
          <cell r="C326">
            <v>15925.08</v>
          </cell>
          <cell r="D326">
            <v>13272.28</v>
          </cell>
          <cell r="E326">
            <v>14500</v>
          </cell>
          <cell r="F326">
            <v>15000</v>
          </cell>
          <cell r="G326">
            <v>15000</v>
          </cell>
        </row>
        <row r="331">
          <cell r="C331">
            <v>0</v>
          </cell>
          <cell r="D331">
            <v>11945.05</v>
          </cell>
          <cell r="E331">
            <v>5000</v>
          </cell>
          <cell r="F331">
            <v>5000</v>
          </cell>
          <cell r="G331">
            <v>5000</v>
          </cell>
        </row>
        <row r="334">
          <cell r="C334">
            <v>0</v>
          </cell>
          <cell r="D334">
            <v>0</v>
          </cell>
          <cell r="E334">
            <v>5000</v>
          </cell>
          <cell r="F334">
            <v>5000</v>
          </cell>
          <cell r="G334">
            <v>5000</v>
          </cell>
        </row>
        <row r="340">
          <cell r="C340">
            <v>4539.12</v>
          </cell>
          <cell r="D340">
            <v>7963.37</v>
          </cell>
          <cell r="E340">
            <v>9000</v>
          </cell>
          <cell r="F340">
            <v>9000</v>
          </cell>
          <cell r="G340">
            <v>9000</v>
          </cell>
        </row>
        <row r="346">
          <cell r="C346">
            <v>0</v>
          </cell>
          <cell r="D346">
            <v>1327.23</v>
          </cell>
          <cell r="E346">
            <v>1500</v>
          </cell>
          <cell r="F346">
            <v>1500</v>
          </cell>
          <cell r="G346">
            <v>1500</v>
          </cell>
        </row>
        <row r="352">
          <cell r="C352">
            <v>8626.98</v>
          </cell>
          <cell r="D352">
            <v>22562.88</v>
          </cell>
          <cell r="E352">
            <v>60000</v>
          </cell>
          <cell r="F352">
            <v>60000</v>
          </cell>
          <cell r="G352">
            <v>60000</v>
          </cell>
        </row>
        <row r="355">
          <cell r="C355">
            <v>12741.39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</row>
        <row r="361">
          <cell r="C361">
            <v>3981.68</v>
          </cell>
          <cell r="D361">
            <v>6636.14</v>
          </cell>
          <cell r="E361">
            <v>9290.59</v>
          </cell>
          <cell r="F361">
            <v>9290.59</v>
          </cell>
          <cell r="G361">
            <v>9290.59</v>
          </cell>
        </row>
        <row r="366">
          <cell r="C366">
            <v>0</v>
          </cell>
          <cell r="D366">
            <v>9290.6</v>
          </cell>
          <cell r="E366">
            <v>10000</v>
          </cell>
          <cell r="F366">
            <v>10000</v>
          </cell>
          <cell r="G366">
            <v>10000</v>
          </cell>
        </row>
        <row r="369">
          <cell r="C369">
            <v>31206.38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</row>
        <row r="374">
          <cell r="C374">
            <v>55.35</v>
          </cell>
          <cell r="D374">
            <v>663.61</v>
          </cell>
          <cell r="E374">
            <v>700</v>
          </cell>
          <cell r="F374">
            <v>700</v>
          </cell>
          <cell r="G374">
            <v>700</v>
          </cell>
        </row>
        <row r="379">
          <cell r="C379">
            <v>4189.04</v>
          </cell>
          <cell r="D379">
            <v>3981.68</v>
          </cell>
          <cell r="E379">
            <v>4000</v>
          </cell>
          <cell r="F379">
            <v>4000</v>
          </cell>
          <cell r="G379">
            <v>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6" width="25.28125" style="0" customWidth="1"/>
  </cols>
  <sheetData>
    <row r="1" spans="1:6" ht="42" customHeight="1">
      <c r="A1" s="1" t="s">
        <v>0</v>
      </c>
      <c r="B1" s="1"/>
      <c r="C1" s="1"/>
      <c r="D1" s="1"/>
      <c r="E1" s="1"/>
      <c r="F1" s="1"/>
    </row>
    <row r="2" spans="1:6" ht="18" customHeight="1">
      <c r="A2" s="2"/>
      <c r="B2" s="2"/>
      <c r="C2" s="2"/>
      <c r="D2" s="2"/>
      <c r="E2" s="2"/>
      <c r="F2" s="2"/>
    </row>
    <row r="3" spans="1:6" ht="15.75" customHeight="1">
      <c r="A3" s="1" t="s">
        <v>1</v>
      </c>
      <c r="B3" s="1"/>
      <c r="C3" s="1"/>
      <c r="D3" s="1"/>
      <c r="E3" s="1"/>
      <c r="F3" s="1"/>
    </row>
    <row r="4" spans="1:6" ht="18">
      <c r="A4" s="2"/>
      <c r="B4" s="2"/>
      <c r="C4" s="2"/>
      <c r="D4" s="2"/>
      <c r="E4" s="3"/>
      <c r="F4" s="3"/>
    </row>
    <row r="5" spans="1:6" ht="18" customHeight="1">
      <c r="A5" s="1" t="s">
        <v>2</v>
      </c>
      <c r="B5" s="1"/>
      <c r="C5" s="1"/>
      <c r="D5" s="1"/>
      <c r="E5" s="1"/>
      <c r="F5" s="1"/>
    </row>
    <row r="6" spans="1:6" ht="18">
      <c r="A6" s="2"/>
      <c r="B6" s="2"/>
      <c r="C6" s="2"/>
      <c r="D6" s="2"/>
      <c r="E6" s="3"/>
      <c r="F6" s="3"/>
    </row>
    <row r="7" spans="1:6" ht="15.75" customHeight="1">
      <c r="A7" s="1" t="s">
        <v>3</v>
      </c>
      <c r="B7" s="1"/>
      <c r="C7" s="1"/>
      <c r="D7" s="1"/>
      <c r="E7" s="1"/>
      <c r="F7" s="1"/>
    </row>
    <row r="8" spans="1:6" ht="18">
      <c r="A8" s="2"/>
      <c r="B8" s="2"/>
      <c r="C8" s="2"/>
      <c r="D8" s="2"/>
      <c r="E8" s="3"/>
      <c r="F8" s="3"/>
    </row>
    <row r="9" spans="1:6" ht="25.5">
      <c r="A9" s="4" t="s">
        <v>4</v>
      </c>
      <c r="B9" s="5" t="s">
        <v>5</v>
      </c>
      <c r="C9" s="4" t="s">
        <v>6</v>
      </c>
      <c r="D9" s="4" t="s">
        <v>7</v>
      </c>
      <c r="E9" s="4" t="s">
        <v>8</v>
      </c>
      <c r="F9" s="4" t="s">
        <v>9</v>
      </c>
    </row>
    <row r="10" spans="1:6" ht="15">
      <c r="A10" s="6" t="s">
        <v>10</v>
      </c>
      <c r="B10" s="7">
        <f>B11+B13+B15</f>
        <v>515320.47514765407</v>
      </c>
      <c r="C10" s="7">
        <f>C11+C13+C15</f>
        <v>632611.27</v>
      </c>
      <c r="D10" s="7">
        <f>D11+D13+D15</f>
        <v>944725.26</v>
      </c>
      <c r="E10" s="7">
        <f>E11+E13+E15</f>
        <v>711690.5900000001</v>
      </c>
      <c r="F10" s="7">
        <f>F11+F13+F15</f>
        <v>769490.59</v>
      </c>
    </row>
    <row r="11" spans="1:6" ht="15.75" customHeight="1">
      <c r="A11" s="8" t="s">
        <v>11</v>
      </c>
      <c r="B11" s="9">
        <f>SUM(B12)</f>
        <v>153984.56433738137</v>
      </c>
      <c r="C11" s="9">
        <f>SUM(C12)</f>
        <v>143442.86</v>
      </c>
      <c r="D11" s="9">
        <f>SUM(D12)</f>
        <v>289225.26000000007</v>
      </c>
      <c r="E11" s="9">
        <f>SUM(E12)</f>
        <v>309690.59</v>
      </c>
      <c r="F11" s="9">
        <f>SUM(F12)</f>
        <v>332490.58999999997</v>
      </c>
    </row>
    <row r="12" spans="1:6" ht="15">
      <c r="A12" s="10" t="s">
        <v>12</v>
      </c>
      <c r="B12" s="11">
        <f>'[1] Račun prihoda i rashoda'!D12+'[1] Račun prihoda i rashoda'!D14+'[1] Račun prihoda i rashoda'!D16</f>
        <v>153984.56433738137</v>
      </c>
      <c r="C12" s="11">
        <f>'[1] Račun prihoda i rashoda'!E12+'[1] Račun prihoda i rashoda'!E14+'[1] Račun prihoda i rashoda'!E16+'[1] Račun prihoda i rashoda'!E17</f>
        <v>143442.86</v>
      </c>
      <c r="D12" s="11">
        <f>'[1] Račun prihoda i rashoda'!F12+'[1] Račun prihoda i rashoda'!F14+'[1] Račun prihoda i rashoda'!F16+'[1] Račun prihoda i rashoda'!F17</f>
        <v>289225.26000000007</v>
      </c>
      <c r="E12" s="11">
        <f>'[1] Račun prihoda i rashoda'!G12+'[1] Račun prihoda i rashoda'!G14+'[1] Račun prihoda i rashoda'!G16+'[1] Račun prihoda i rashoda'!G17</f>
        <v>309690.59</v>
      </c>
      <c r="F12" s="11">
        <f>'[1] Račun prihoda i rashoda'!H12+'[1] Račun prihoda i rashoda'!H14+'[1] Račun prihoda i rashoda'!H16+'[1] Račun prihoda i rashoda'!H17</f>
        <v>332490.58999999997</v>
      </c>
    </row>
    <row r="13" spans="1:6" ht="25.5">
      <c r="A13" s="8" t="s">
        <v>13</v>
      </c>
      <c r="B13" s="9">
        <f>SUM(B14:B14)</f>
        <v>181839.43460083613</v>
      </c>
      <c r="C13" s="9">
        <f>SUM(C14:C14)</f>
        <v>277459.02</v>
      </c>
      <c r="D13" s="9">
        <f>SUM(D14:D14)</f>
        <v>422500</v>
      </c>
      <c r="E13" s="9">
        <f>SUM(E14:E14)</f>
        <v>221500</v>
      </c>
      <c r="F13" s="9">
        <f>SUM(F14:F14)</f>
        <v>256500</v>
      </c>
    </row>
    <row r="14" spans="1:6" ht="15">
      <c r="A14" s="10" t="s">
        <v>14</v>
      </c>
      <c r="B14" s="11">
        <f>'[1] Račun prihoda i rashoda'!D15+'[1] Račun prihoda i rashoda'!D18</f>
        <v>181839.43460083613</v>
      </c>
      <c r="C14" s="11">
        <f>'[1] Račun prihoda i rashoda'!E15+'[1] Račun prihoda i rashoda'!E18</f>
        <v>277459.02</v>
      </c>
      <c r="D14" s="11">
        <f>'[1] Račun prihoda i rashoda'!F15+'[1] Račun prihoda i rashoda'!F18</f>
        <v>422500</v>
      </c>
      <c r="E14" s="11">
        <f>'[1] Račun prihoda i rashoda'!G15+'[1] Račun prihoda i rashoda'!G18</f>
        <v>221500</v>
      </c>
      <c r="F14" s="11">
        <f>'[1] Račun prihoda i rashoda'!H15+'[1] Račun prihoda i rashoda'!H18</f>
        <v>256500</v>
      </c>
    </row>
    <row r="15" spans="1:6" ht="15">
      <c r="A15" s="8" t="s">
        <v>15</v>
      </c>
      <c r="B15" s="9">
        <f>SUM(B16)</f>
        <v>179496.47620943657</v>
      </c>
      <c r="C15" s="9">
        <f>SUM(C16)</f>
        <v>211709.39</v>
      </c>
      <c r="D15" s="9">
        <f>SUM(D16)</f>
        <v>233000</v>
      </c>
      <c r="E15" s="9">
        <f>SUM(E16)</f>
        <v>180500</v>
      </c>
      <c r="F15" s="9">
        <f>SUM(F16)</f>
        <v>180500</v>
      </c>
    </row>
    <row r="16" spans="1:6" ht="15">
      <c r="A16" s="10" t="s">
        <v>16</v>
      </c>
      <c r="B16" s="11">
        <f>'[1] Račun prihoda i rashoda'!D13</f>
        <v>179496.47620943657</v>
      </c>
      <c r="C16" s="11">
        <f>'[1] Račun prihoda i rashoda'!E13</f>
        <v>211709.39</v>
      </c>
      <c r="D16" s="11">
        <f>'[1] Račun prihoda i rashoda'!F13</f>
        <v>233000</v>
      </c>
      <c r="E16" s="11">
        <f>'[1] Račun prihoda i rashoda'!G13</f>
        <v>180500</v>
      </c>
      <c r="F16" s="11">
        <f>'[1] Račun prihoda i rashoda'!H13</f>
        <v>180500</v>
      </c>
    </row>
    <row r="18" spans="1:6" ht="15.75" customHeight="1">
      <c r="A18" s="12"/>
      <c r="B18" s="12"/>
      <c r="C18" s="12"/>
      <c r="D18" s="12"/>
      <c r="E18" s="12"/>
      <c r="F18" s="12"/>
    </row>
    <row r="19" spans="1:6" ht="15.75">
      <c r="A19" s="1" t="s">
        <v>17</v>
      </c>
      <c r="B19" s="1"/>
      <c r="C19" s="1"/>
      <c r="D19" s="1"/>
      <c r="E19" s="1"/>
      <c r="F19" s="1"/>
    </row>
    <row r="20" spans="1:6" ht="30" customHeight="1">
      <c r="A20" s="2"/>
      <c r="B20" s="2"/>
      <c r="C20" s="2"/>
      <c r="D20" s="2"/>
      <c r="E20" s="3"/>
      <c r="F20" s="3"/>
    </row>
    <row r="21" spans="1:6" ht="25.5">
      <c r="A21" s="4" t="s">
        <v>4</v>
      </c>
      <c r="B21" s="5" t="s">
        <v>5</v>
      </c>
      <c r="C21" s="4" t="s">
        <v>6</v>
      </c>
      <c r="D21" s="4" t="s">
        <v>7</v>
      </c>
      <c r="E21" s="4" t="s">
        <v>8</v>
      </c>
      <c r="F21" s="4" t="s">
        <v>9</v>
      </c>
    </row>
    <row r="22" spans="1:6" ht="15">
      <c r="A22" s="6" t="s">
        <v>18</v>
      </c>
      <c r="B22" s="7">
        <f>B23+B25+B27</f>
        <v>670776.8699999999</v>
      </c>
      <c r="C22" s="7">
        <f>C23+C25+C27</f>
        <v>632611.27</v>
      </c>
      <c r="D22" s="7">
        <f>D23+D25+D27</f>
        <v>970790.5900000001</v>
      </c>
      <c r="E22" s="7">
        <f>E23+E25+E27</f>
        <v>711690.5900000001</v>
      </c>
      <c r="F22" s="7">
        <f>F23+F25+F27</f>
        <v>769490.5900000001</v>
      </c>
    </row>
    <row r="23" spans="1:6" ht="15">
      <c r="A23" s="8" t="s">
        <v>11</v>
      </c>
      <c r="B23" s="9">
        <f>SUM(B24)</f>
        <v>167865.78</v>
      </c>
      <c r="C23" s="9">
        <f>SUM(C24)</f>
        <v>218831.33000000005</v>
      </c>
      <c r="D23" s="9">
        <f>SUM(D24)</f>
        <v>315290.59</v>
      </c>
      <c r="E23" s="9">
        <f>SUM(E24)</f>
        <v>309690.59</v>
      </c>
      <c r="F23" s="9">
        <f>SUM(F24)</f>
        <v>332490.59</v>
      </c>
    </row>
    <row r="24" spans="1:6" ht="15.75" customHeight="1">
      <c r="A24" s="10" t="s">
        <v>12</v>
      </c>
      <c r="B24" s="11">
        <f>'[1]POSEBNI DIO'!C11+'[1]POSEBNI DIO'!C18+'[1]POSEBNI DIO'!C23+'[1]POSEBNI DIO'!C28+'[1]POSEBNI DIO'!C47+'[1]POSEBNI DIO'!C53+'[1]POSEBNI DIO'!C61+'[1]POSEBNI DIO'!C66+'[1]POSEBNI DIO'!C71+'[1]POSEBNI DIO'!C76+'[1]POSEBNI DIO'!C81+'[1]POSEBNI DIO'!C99+'[1]POSEBNI DIO'!C127+'[1]POSEBNI DIO'!C178+'[1]POSEBNI DIO'!C191+'[1]POSEBNI DIO'!C199+'[1]POSEBNI DIO'!C205+'[1]POSEBNI DIO'!C213+'[1]POSEBNI DIO'!C224+'[1]POSEBNI DIO'!C234+'[1]POSEBNI DIO'!C245+'[1]POSEBNI DIO'!C253+'[1]POSEBNI DIO'!C279+'[1]POSEBNI DIO'!C287+'[1]POSEBNI DIO'!C293+'[1]POSEBNI DIO'!C298+'[1]POSEBNI DIO'!C303+'[1]POSEBNI DIO'!C308+'[1]POSEBNI DIO'!C318+'[1]POSEBNI DIO'!C334+'[1]POSEBNI DIO'!C340+'[1]POSEBNI DIO'!C346+'[1]POSEBNI DIO'!C352+'[1]POSEBNI DIO'!C361+'[1]POSEBNI DIO'!C366+'[1]POSEBNI DIO'!C374+'[1]POSEBNI DIO'!C379</f>
        <v>167865.78</v>
      </c>
      <c r="C24" s="11">
        <f>'[1]POSEBNI DIO'!D11+'[1]POSEBNI DIO'!D18+'[1]POSEBNI DIO'!D23+'[1]POSEBNI DIO'!D28+'[1]POSEBNI DIO'!D47+'[1]POSEBNI DIO'!D53+'[1]POSEBNI DIO'!D61+'[1]POSEBNI DIO'!D66+'[1]POSEBNI DIO'!D71+'[1]POSEBNI DIO'!D76+'[1]POSEBNI DIO'!D81+'[1]POSEBNI DIO'!D99+'[1]POSEBNI DIO'!D127+'[1]POSEBNI DIO'!D178+'[1]POSEBNI DIO'!D191+'[1]POSEBNI DIO'!D199+'[1]POSEBNI DIO'!D205+'[1]POSEBNI DIO'!D213+'[1]POSEBNI DIO'!D224+'[1]POSEBNI DIO'!D234+'[1]POSEBNI DIO'!D245+'[1]POSEBNI DIO'!D253+'[1]POSEBNI DIO'!D279+'[1]POSEBNI DIO'!D287+'[1]POSEBNI DIO'!D293+'[1]POSEBNI DIO'!D298+'[1]POSEBNI DIO'!D303+'[1]POSEBNI DIO'!D308+'[1]POSEBNI DIO'!D318+'[1]POSEBNI DIO'!D334+'[1]POSEBNI DIO'!D340+'[1]POSEBNI DIO'!D346+'[1]POSEBNI DIO'!D352+'[1]POSEBNI DIO'!D361+'[1]POSEBNI DIO'!D366+'[1]POSEBNI DIO'!D374+'[1]POSEBNI DIO'!D379</f>
        <v>218831.33000000005</v>
      </c>
      <c r="D24" s="11">
        <f>'[1]POSEBNI DIO'!E11+'[1]POSEBNI DIO'!E18+'[1]POSEBNI DIO'!E23+'[1]POSEBNI DIO'!E28+'[1]POSEBNI DIO'!E47+'[1]POSEBNI DIO'!E53+'[1]POSEBNI DIO'!E61+'[1]POSEBNI DIO'!E66+'[1]POSEBNI DIO'!E71+'[1]POSEBNI DIO'!E76+'[1]POSEBNI DIO'!E81+'[1]POSEBNI DIO'!E99+'[1]POSEBNI DIO'!E127+'[1]POSEBNI DIO'!E178+'[1]POSEBNI DIO'!E191+'[1]POSEBNI DIO'!E199+'[1]POSEBNI DIO'!E205+'[1]POSEBNI DIO'!E213+'[1]POSEBNI DIO'!E224+'[1]POSEBNI DIO'!E234+'[1]POSEBNI DIO'!E245+'[1]POSEBNI DIO'!E253+'[1]POSEBNI DIO'!E279+'[1]POSEBNI DIO'!E287+'[1]POSEBNI DIO'!E293+'[1]POSEBNI DIO'!E298+'[1]POSEBNI DIO'!E303+'[1]POSEBNI DIO'!E308+'[1]POSEBNI DIO'!E318+'[1]POSEBNI DIO'!E334+'[1]POSEBNI DIO'!E340+'[1]POSEBNI DIO'!E346+'[1]POSEBNI DIO'!E352+'[1]POSEBNI DIO'!E361+'[1]POSEBNI DIO'!E366+'[1]POSEBNI DIO'!E374+'[1]POSEBNI DIO'!E379</f>
        <v>315290.59</v>
      </c>
      <c r="E24" s="11">
        <f>'[1]POSEBNI DIO'!F11+'[1]POSEBNI DIO'!F18+'[1]POSEBNI DIO'!F23+'[1]POSEBNI DIO'!F28+'[1]POSEBNI DIO'!F47+'[1]POSEBNI DIO'!F53+'[1]POSEBNI DIO'!F61+'[1]POSEBNI DIO'!F66+'[1]POSEBNI DIO'!F71+'[1]POSEBNI DIO'!F76+'[1]POSEBNI DIO'!F81+'[1]POSEBNI DIO'!F99+'[1]POSEBNI DIO'!F127+'[1]POSEBNI DIO'!F178+'[1]POSEBNI DIO'!F191+'[1]POSEBNI DIO'!F199+'[1]POSEBNI DIO'!F205+'[1]POSEBNI DIO'!F213+'[1]POSEBNI DIO'!F224+'[1]POSEBNI DIO'!F234+'[1]POSEBNI DIO'!F245+'[1]POSEBNI DIO'!F253+'[1]POSEBNI DIO'!F279+'[1]POSEBNI DIO'!F287+'[1]POSEBNI DIO'!F293+'[1]POSEBNI DIO'!F298+'[1]POSEBNI DIO'!F303+'[1]POSEBNI DIO'!F308+'[1]POSEBNI DIO'!F318+'[1]POSEBNI DIO'!F334+'[1]POSEBNI DIO'!F340+'[1]POSEBNI DIO'!F346+'[1]POSEBNI DIO'!F352+'[1]POSEBNI DIO'!F361+'[1]POSEBNI DIO'!F366+'[1]POSEBNI DIO'!F374+'[1]POSEBNI DIO'!F379</f>
        <v>309690.59</v>
      </c>
      <c r="F24" s="11">
        <f>'[1]POSEBNI DIO'!G11+'[1]POSEBNI DIO'!G18+'[1]POSEBNI DIO'!G23+'[1]POSEBNI DIO'!G28+'[1]POSEBNI DIO'!G47+'[1]POSEBNI DIO'!G53+'[1]POSEBNI DIO'!G61+'[1]POSEBNI DIO'!G66+'[1]POSEBNI DIO'!G71+'[1]POSEBNI DIO'!G76+'[1]POSEBNI DIO'!G81+'[1]POSEBNI DIO'!G99+'[1]POSEBNI DIO'!G127+'[1]POSEBNI DIO'!G178+'[1]POSEBNI DIO'!G191+'[1]POSEBNI DIO'!G199+'[1]POSEBNI DIO'!G205+'[1]POSEBNI DIO'!G213+'[1]POSEBNI DIO'!G224+'[1]POSEBNI DIO'!G234+'[1]POSEBNI DIO'!G245+'[1]POSEBNI DIO'!G253+'[1]POSEBNI DIO'!G279+'[1]POSEBNI DIO'!G287+'[1]POSEBNI DIO'!G293+'[1]POSEBNI DIO'!G298+'[1]POSEBNI DIO'!G303+'[1]POSEBNI DIO'!G308+'[1]POSEBNI DIO'!G318+'[1]POSEBNI DIO'!G334+'[1]POSEBNI DIO'!G340+'[1]POSEBNI DIO'!G346+'[1]POSEBNI DIO'!G352+'[1]POSEBNI DIO'!G361+'[1]POSEBNI DIO'!G366+'[1]POSEBNI DIO'!G374+'[1]POSEBNI DIO'!G379</f>
        <v>332490.59</v>
      </c>
    </row>
    <row r="25" spans="1:6" ht="15.75" customHeight="1">
      <c r="A25" s="8" t="s">
        <v>13</v>
      </c>
      <c r="B25" s="9">
        <f>SUM(B26:B26)</f>
        <v>281644.49999999994</v>
      </c>
      <c r="C25" s="9">
        <f>SUM(C26:C26)</f>
        <v>251177.90999999997</v>
      </c>
      <c r="D25" s="9">
        <f>SUM(D26:D26)</f>
        <v>422500</v>
      </c>
      <c r="E25" s="9">
        <f>SUM(E26:E26)</f>
        <v>221500</v>
      </c>
      <c r="F25" s="9">
        <f>SUM(F26:F26)</f>
        <v>256500</v>
      </c>
    </row>
    <row r="26" spans="1:6" ht="15">
      <c r="A26" s="10" t="s">
        <v>14</v>
      </c>
      <c r="B26" s="11">
        <f>'[1]POSEBNI DIO'!C33+'[1]POSEBNI DIO'!C56+'[1]POSEBNI DIO'!C89+'[1]POSEBNI DIO'!C104+'[1]POSEBNI DIO'!C112+'[1]POSEBNI DIO'!C122+'[1]POSEBNI DIO'!C132+'[1]POSEBNI DIO'!C141+'[1]POSEBNI DIO'!C148+'[1]POSEBNI DIO'!C159+'[1]POSEBNI DIO'!C170+'[1]POSEBNI DIO'!C188+'[1]POSEBNI DIO'!C196+'[1]POSEBNI DIO'!C210+'[1]POSEBNI DIO'!C221+'[1]POSEBNI DIO'!C237+'[1]POSEBNI DIO'!C250+'[1]POSEBNI DIO'!C258+'[1]POSEBNI DIO'!C266+'[1]POSEBNI DIO'!C274+'[1]POSEBNI DIO'!C323+'[1]POSEBNI DIO'!C331+'[1]POSEBNI DIO'!C355+'[1]POSEBNI DIO'!C369</f>
        <v>281644.49999999994</v>
      </c>
      <c r="C26" s="11">
        <f>'[1]POSEBNI DIO'!D33+'[1]POSEBNI DIO'!D56+'[1]POSEBNI DIO'!D89+'[1]POSEBNI DIO'!D104+'[1]POSEBNI DIO'!D112+'[1]POSEBNI DIO'!D122+'[1]POSEBNI DIO'!D132+'[1]POSEBNI DIO'!D141+'[1]POSEBNI DIO'!D148+'[1]POSEBNI DIO'!D159+'[1]POSEBNI DIO'!D170+'[1]POSEBNI DIO'!D188+'[1]POSEBNI DIO'!D196+'[1]POSEBNI DIO'!D210+'[1]POSEBNI DIO'!D221+'[1]POSEBNI DIO'!D237+'[1]POSEBNI DIO'!D250+'[1]POSEBNI DIO'!D258+'[1]POSEBNI DIO'!D266+'[1]POSEBNI DIO'!D274+'[1]POSEBNI DIO'!D323+'[1]POSEBNI DIO'!D331+'[1]POSEBNI DIO'!D355+'[1]POSEBNI DIO'!D369</f>
        <v>251177.90999999997</v>
      </c>
      <c r="D26" s="11">
        <f>'[1]POSEBNI DIO'!E33+'[1]POSEBNI DIO'!E56+'[1]POSEBNI DIO'!E89+'[1]POSEBNI DIO'!E104+'[1]POSEBNI DIO'!E112+'[1]POSEBNI DIO'!E122+'[1]POSEBNI DIO'!E132+'[1]POSEBNI DIO'!E141+'[1]POSEBNI DIO'!E148+'[1]POSEBNI DIO'!E159+'[1]POSEBNI DIO'!E170+'[1]POSEBNI DIO'!E188+'[1]POSEBNI DIO'!E196+'[1]POSEBNI DIO'!E210+'[1]POSEBNI DIO'!E221+'[1]POSEBNI DIO'!E237+'[1]POSEBNI DIO'!E250+'[1]POSEBNI DIO'!E258+'[1]POSEBNI DIO'!E266+'[1]POSEBNI DIO'!E274+'[1]POSEBNI DIO'!E323+'[1]POSEBNI DIO'!E331+'[1]POSEBNI DIO'!E355+'[1]POSEBNI DIO'!E369</f>
        <v>422500</v>
      </c>
      <c r="E26" s="11">
        <f>'[1]POSEBNI DIO'!F33+'[1]POSEBNI DIO'!F56+'[1]POSEBNI DIO'!F89+'[1]POSEBNI DIO'!F104+'[1]POSEBNI DIO'!F112+'[1]POSEBNI DIO'!F122+'[1]POSEBNI DIO'!F132+'[1]POSEBNI DIO'!F141+'[1]POSEBNI DIO'!F148+'[1]POSEBNI DIO'!F159+'[1]POSEBNI DIO'!F170+'[1]POSEBNI DIO'!F188+'[1]POSEBNI DIO'!F196+'[1]POSEBNI DIO'!F210+'[1]POSEBNI DIO'!F221+'[1]POSEBNI DIO'!F237+'[1]POSEBNI DIO'!F250+'[1]POSEBNI DIO'!F258+'[1]POSEBNI DIO'!F266+'[1]POSEBNI DIO'!F274+'[1]POSEBNI DIO'!F323+'[1]POSEBNI DIO'!F331+'[1]POSEBNI DIO'!F355+'[1]POSEBNI DIO'!F369</f>
        <v>221500</v>
      </c>
      <c r="F26" s="11">
        <f>'[1]POSEBNI DIO'!G33+'[1]POSEBNI DIO'!G56+'[1]POSEBNI DIO'!G89+'[1]POSEBNI DIO'!G104+'[1]POSEBNI DIO'!G112+'[1]POSEBNI DIO'!G122+'[1]POSEBNI DIO'!G132+'[1]POSEBNI DIO'!G141+'[1]POSEBNI DIO'!G148+'[1]POSEBNI DIO'!G159+'[1]POSEBNI DIO'!G170+'[1]POSEBNI DIO'!G188+'[1]POSEBNI DIO'!G196+'[1]POSEBNI DIO'!G210+'[1]POSEBNI DIO'!G221+'[1]POSEBNI DIO'!G237+'[1]POSEBNI DIO'!G250+'[1]POSEBNI DIO'!G258+'[1]POSEBNI DIO'!G266+'[1]POSEBNI DIO'!G274+'[1]POSEBNI DIO'!G323+'[1]POSEBNI DIO'!G331+'[1]POSEBNI DIO'!G355+'[1]POSEBNI DIO'!G369</f>
        <v>256500</v>
      </c>
    </row>
    <row r="27" spans="1:6" ht="15">
      <c r="A27" s="8" t="s">
        <v>15</v>
      </c>
      <c r="B27" s="9">
        <f>SUM(B28)</f>
        <v>221266.58999999997</v>
      </c>
      <c r="C27" s="9">
        <f>SUM(C28)</f>
        <v>162602.03</v>
      </c>
      <c r="D27" s="9">
        <f>SUM(D28)</f>
        <v>233000</v>
      </c>
      <c r="E27" s="9">
        <f>SUM(E28)</f>
        <v>180500</v>
      </c>
      <c r="F27" s="9">
        <f>SUM(F28)</f>
        <v>180500</v>
      </c>
    </row>
    <row r="28" spans="1:6" ht="15">
      <c r="A28" s="10" t="s">
        <v>16</v>
      </c>
      <c r="B28" s="11">
        <f>'[1]POSEBNI DIO'!C36+'[1]POSEBNI DIO'!C41+'[1]POSEBNI DIO'!C94+'[1]POSEBNI DIO'!C107+'[1]POSEBNI DIO'!C117+'[1]POSEBNI DIO'!C135+'[1]POSEBNI DIO'!C153+'[1]POSEBNI DIO'!C164+'[1]POSEBNI DIO'!C183+'[1]POSEBNI DIO'!C216+'[1]POSEBNI DIO'!C229+'[1]POSEBNI DIO'!C261+'[1]POSEBNI DIO'!C269+'[1]POSEBNI DIO'!C312+'[1]POSEBNI DIO'!C326</f>
        <v>221266.58999999997</v>
      </c>
      <c r="C28" s="11">
        <f>'[1]POSEBNI DIO'!D36+'[1]POSEBNI DIO'!D41+'[1]POSEBNI DIO'!D94+'[1]POSEBNI DIO'!D107+'[1]POSEBNI DIO'!D117+'[1]POSEBNI DIO'!D135+'[1]POSEBNI DIO'!D153+'[1]POSEBNI DIO'!D164+'[1]POSEBNI DIO'!D183+'[1]POSEBNI DIO'!D216+'[1]POSEBNI DIO'!D229+'[1]POSEBNI DIO'!D261+'[1]POSEBNI DIO'!D269+'[1]POSEBNI DIO'!D312+'[1]POSEBNI DIO'!D326</f>
        <v>162602.03</v>
      </c>
      <c r="D28" s="11">
        <f>'[1]POSEBNI DIO'!E36+'[1]POSEBNI DIO'!E41+'[1]POSEBNI DIO'!E94+'[1]POSEBNI DIO'!E107+'[1]POSEBNI DIO'!E117+'[1]POSEBNI DIO'!E135+'[1]POSEBNI DIO'!E153+'[1]POSEBNI DIO'!E164+'[1]POSEBNI DIO'!E183+'[1]POSEBNI DIO'!E216+'[1]POSEBNI DIO'!E229+'[1]POSEBNI DIO'!E261+'[1]POSEBNI DIO'!E269+'[1]POSEBNI DIO'!E312+'[1]POSEBNI DIO'!E326</f>
        <v>233000</v>
      </c>
      <c r="E28" s="11">
        <f>'[1]POSEBNI DIO'!F36+'[1]POSEBNI DIO'!F41+'[1]POSEBNI DIO'!F94+'[1]POSEBNI DIO'!F107+'[1]POSEBNI DIO'!F117+'[1]POSEBNI DIO'!F135+'[1]POSEBNI DIO'!F153+'[1]POSEBNI DIO'!F164+'[1]POSEBNI DIO'!F183+'[1]POSEBNI DIO'!F216+'[1]POSEBNI DIO'!F229+'[1]POSEBNI DIO'!F261+'[1]POSEBNI DIO'!F269+'[1]POSEBNI DIO'!F312+'[1]POSEBNI DIO'!F326</f>
        <v>180500</v>
      </c>
      <c r="F28" s="11">
        <f>'[1]POSEBNI DIO'!G36+'[1]POSEBNI DIO'!G41+'[1]POSEBNI DIO'!G94+'[1]POSEBNI DIO'!G107+'[1]POSEBNI DIO'!G117+'[1]POSEBNI DIO'!G135+'[1]POSEBNI DIO'!G153+'[1]POSEBNI DIO'!G164+'[1]POSEBNI DIO'!G183+'[1]POSEBNI DIO'!G216+'[1]POSEBNI DIO'!G229+'[1]POSEBNI DIO'!G261+'[1]POSEBNI DIO'!G269+'[1]POSEBNI DIO'!G312+'[1]POSEBNI DIO'!G326</f>
        <v>180500</v>
      </c>
    </row>
    <row r="30" spans="2:6" ht="15">
      <c r="B30" s="13"/>
      <c r="C30" s="13"/>
      <c r="D30" s="13"/>
      <c r="E30" s="13"/>
      <c r="F30" s="13"/>
    </row>
  </sheetData>
  <sheetProtection/>
  <mergeCells count="5">
    <mergeCell ref="A1:F1"/>
    <mergeCell ref="A3:F3"/>
    <mergeCell ref="A5:F5"/>
    <mergeCell ref="A7:F7"/>
    <mergeCell ref="A19:F19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trist</dc:creator>
  <cp:keywords/>
  <dc:description/>
  <cp:lastModifiedBy>trist</cp:lastModifiedBy>
  <dcterms:created xsi:type="dcterms:W3CDTF">2023-11-21T13:24:12Z</dcterms:created>
  <dcterms:modified xsi:type="dcterms:W3CDTF">2023-11-21T13:24:34Z</dcterms:modified>
  <cp:category/>
  <cp:version/>
  <cp:contentType/>
  <cp:contentStatus/>
</cp:coreProperties>
</file>