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Rashodi prema funkcijskoj k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<sst xmlns="http://schemas.openxmlformats.org/spreadsheetml/2006/main" count="136" uniqueCount="121">
  <si>
    <t>PRORAČUN OPĆINE ZADVARJE ZA 2024. I PROJEKCIJA ZA 2025. I 2026. GODINU</t>
  </si>
  <si>
    <t>I. OPĆI DIO</t>
  </si>
  <si>
    <t xml:space="preserve">A. RAČUN PRIHODA I RASHODA </t>
  </si>
  <si>
    <t>RASHODI PREMA FUNKCIJSKOJ KLASIFIKACIJI</t>
  </si>
  <si>
    <t>Brojčana oznaka i naziv</t>
  </si>
  <si>
    <t>Izvršenje 2022.</t>
  </si>
  <si>
    <t>Plan 2023.</t>
  </si>
  <si>
    <t>Proračun za 2024.</t>
  </si>
  <si>
    <t>Projekcija proračuna
za 2025.</t>
  </si>
  <si>
    <t>Projekcija proračuna
za 2026.</t>
  </si>
  <si>
    <t>RASHODI UKUPNO</t>
  </si>
  <si>
    <t>01</t>
  </si>
  <si>
    <t>Opće javne usluge</t>
  </si>
  <si>
    <t>011</t>
  </si>
  <si>
    <t xml:space="preserve">Izvršna i zakonodavna tijela, financijski i fiskalni poslovi, vanjski poslovi </t>
  </si>
  <si>
    <t>0111</t>
  </si>
  <si>
    <t xml:space="preserve">Izvršna i zakonodavna tijela </t>
  </si>
  <si>
    <t>0112</t>
  </si>
  <si>
    <t xml:space="preserve">Financijski i fiskalni poslovi </t>
  </si>
  <si>
    <t>03</t>
  </si>
  <si>
    <t>Javni red i sigurnost</t>
  </si>
  <si>
    <t>032</t>
  </si>
  <si>
    <t>Usluge protupožarne zaštite</t>
  </si>
  <si>
    <t>0320</t>
  </si>
  <si>
    <t>036</t>
  </si>
  <si>
    <t>Rashodi za javni red i sigurnost</t>
  </si>
  <si>
    <t>0360</t>
  </si>
  <si>
    <t>Rashodi za javni red i sigurnost koji nisu drugdje svrstani</t>
  </si>
  <si>
    <t>04</t>
  </si>
  <si>
    <t>Ekonomski poslovi</t>
  </si>
  <si>
    <t>041</t>
  </si>
  <si>
    <t>Opći ekonomski, trgovački i poslovi vezani uz rad</t>
  </si>
  <si>
    <t>0411</t>
  </si>
  <si>
    <t>Opći ekonomski i trgovački poslovi</t>
  </si>
  <si>
    <t>0412</t>
  </si>
  <si>
    <t>Opći poslovi vezani uz rad</t>
  </si>
  <si>
    <t>042</t>
  </si>
  <si>
    <t>Poljoprivreda, šumarstvo, ribarstvo i lov</t>
  </si>
  <si>
    <t>0421</t>
  </si>
  <si>
    <t>Poljoprivreda</t>
  </si>
  <si>
    <t>0422</t>
  </si>
  <si>
    <t>Ribarstvo i lov</t>
  </si>
  <si>
    <t>045</t>
  </si>
  <si>
    <t>Promet</t>
  </si>
  <si>
    <t>0451</t>
  </si>
  <si>
    <t>Cestovni promet</t>
  </si>
  <si>
    <t>0455</t>
  </si>
  <si>
    <t>Promet cjevovodima i ostali promet</t>
  </si>
  <si>
    <t>047</t>
  </si>
  <si>
    <t>Ostale industrije</t>
  </si>
  <si>
    <t>0473</t>
  </si>
  <si>
    <t>Turizam</t>
  </si>
  <si>
    <t>0474</t>
  </si>
  <si>
    <t>Višenamjenski razvojni projekti</t>
  </si>
  <si>
    <t>049</t>
  </si>
  <si>
    <t>Ekonomski poslovi koji nisu drugdje svrstani</t>
  </si>
  <si>
    <t>0490</t>
  </si>
  <si>
    <t>05</t>
  </si>
  <si>
    <t>Zaštita okoliša</t>
  </si>
  <si>
    <t>051</t>
  </si>
  <si>
    <t>Gospodarenje otpadom</t>
  </si>
  <si>
    <t>0510</t>
  </si>
  <si>
    <t>056</t>
  </si>
  <si>
    <t>Poslovi i usluge zaštite okoliša koji nisu drugdje svrstani</t>
  </si>
  <si>
    <t>0560</t>
  </si>
  <si>
    <t>06</t>
  </si>
  <si>
    <t>Usluge unapređenja stanovanja i zajednice</t>
  </si>
  <si>
    <t>061</t>
  </si>
  <si>
    <t>Razvoj stanovanja</t>
  </si>
  <si>
    <t>0610</t>
  </si>
  <si>
    <t>062</t>
  </si>
  <si>
    <t>Razvoj zajednice</t>
  </si>
  <si>
    <t>0620</t>
  </si>
  <si>
    <t>063</t>
  </si>
  <si>
    <t>Opskrba vodom</t>
  </si>
  <si>
    <t>0630</t>
  </si>
  <si>
    <t>064</t>
  </si>
  <si>
    <t>Ulična rasvjeta</t>
  </si>
  <si>
    <t>0640</t>
  </si>
  <si>
    <t>066</t>
  </si>
  <si>
    <t>Rashodi vezani uz stanovanje i komunalne pogodnosti</t>
  </si>
  <si>
    <t>0660</t>
  </si>
  <si>
    <t>08</t>
  </si>
  <si>
    <t>Rekreacija, kultura i religija</t>
  </si>
  <si>
    <t>081</t>
  </si>
  <si>
    <t>Službe rekreacije i sporta</t>
  </si>
  <si>
    <t>0810</t>
  </si>
  <si>
    <t>082</t>
  </si>
  <si>
    <t>Službe kulture</t>
  </si>
  <si>
    <t>0820</t>
  </si>
  <si>
    <t>083</t>
  </si>
  <si>
    <t>Službe emitiranja i izdavanja</t>
  </si>
  <si>
    <t>084</t>
  </si>
  <si>
    <t>Religijske i druge službe zajednice</t>
  </si>
  <si>
    <t>0840</t>
  </si>
  <si>
    <t>09</t>
  </si>
  <si>
    <t>Obrazovanje</t>
  </si>
  <si>
    <t>091</t>
  </si>
  <si>
    <t xml:space="preserve">Predškolsko i osnovno obrazovanje </t>
  </si>
  <si>
    <t>0911</t>
  </si>
  <si>
    <t>Predškolsko obrazovanje</t>
  </si>
  <si>
    <t>0912</t>
  </si>
  <si>
    <t>Osnovno obrazovanje</t>
  </si>
  <si>
    <t>092</t>
  </si>
  <si>
    <t xml:space="preserve">Srednjoškolsko obrazovanje </t>
  </si>
  <si>
    <t>0922</t>
  </si>
  <si>
    <t>Više srednjoškolsko obrazovanje</t>
  </si>
  <si>
    <t>094</t>
  </si>
  <si>
    <t>Visoka naobrazba</t>
  </si>
  <si>
    <t>0941</t>
  </si>
  <si>
    <t>Visoka naobrazba I i II stupanj</t>
  </si>
  <si>
    <t>Socijalna zaštita</t>
  </si>
  <si>
    <t>Obitelj i djeca</t>
  </si>
  <si>
    <t>106</t>
  </si>
  <si>
    <t>Stanovanje</t>
  </si>
  <si>
    <t>1060</t>
  </si>
  <si>
    <t>Stanpvanje</t>
  </si>
  <si>
    <t>109</t>
  </si>
  <si>
    <t>Aktivnosti socijalne zaštite koje nisu drugdje svrstane</t>
  </si>
  <si>
    <t>1090</t>
  </si>
  <si>
    <t>UKUPNO: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</si>
</sst>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1" applyNumberFormat="0" applyFont="0" applyAlignment="0" applyProtection="0"/>
    <xf numFmtId="0" fontId="32" fillId="2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4" applyNumberFormat="0" applyAlignment="0" applyProtection="0"/>
    <xf numFmtId="0" fontId="34" fillId="29" borderId="5" applyNumberFormat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33" borderId="10" applyNumberFormat="0" applyAlignment="0" applyProtection="0"/>
    <xf numFmtId="0" fontId="21" fillId="31" borderId="11" applyNumberFormat="0" applyProtection="0">
      <alignment vertical="center"/>
    </xf>
    <xf numFmtId="0" fontId="25" fillId="31" borderId="11" applyNumberFormat="0" applyProtection="0">
      <alignment vertical="center"/>
    </xf>
    <xf numFmtId="0" fontId="21" fillId="31" borderId="11" applyNumberFormat="0" applyProtection="0">
      <alignment horizontal="left" vertical="center" indent="1"/>
    </xf>
    <xf numFmtId="0" fontId="21" fillId="31" borderId="11" applyNumberFormat="0" applyProtection="0">
      <alignment horizontal="left" vertical="top" indent="1"/>
    </xf>
    <xf numFmtId="0" fontId="21" fillId="34" borderId="0" applyNumberFormat="0" applyProtection="0">
      <alignment horizontal="left" vertical="center" indent="1"/>
    </xf>
    <xf numFmtId="0" fontId="20" fillId="20" borderId="11" applyNumberFormat="0" applyProtection="0">
      <alignment horizontal="right" vertical="center"/>
    </xf>
    <xf numFmtId="0" fontId="20" fillId="35" borderId="11" applyNumberFormat="0" applyProtection="0">
      <alignment horizontal="right" vertical="center"/>
    </xf>
    <xf numFmtId="0" fontId="20" fillId="36" borderId="11" applyNumberFormat="0" applyProtection="0">
      <alignment horizontal="right" vertical="center"/>
    </xf>
    <xf numFmtId="0" fontId="20" fillId="37" borderId="11" applyNumberFormat="0" applyProtection="0">
      <alignment horizontal="right" vertical="center"/>
    </xf>
    <xf numFmtId="0" fontId="20" fillId="38" borderId="11" applyNumberFormat="0" applyProtection="0">
      <alignment horizontal="right" vertical="center"/>
    </xf>
    <xf numFmtId="0" fontId="20" fillId="39" borderId="11" applyNumberFormat="0" applyProtection="0">
      <alignment horizontal="right" vertical="center"/>
    </xf>
    <xf numFmtId="0" fontId="20" fillId="40" borderId="11" applyNumberFormat="0" applyProtection="0">
      <alignment horizontal="right" vertical="center"/>
    </xf>
    <xf numFmtId="0" fontId="20" fillId="41" borderId="11" applyNumberFormat="0" applyProtection="0">
      <alignment horizontal="right" vertical="center"/>
    </xf>
    <xf numFmtId="0" fontId="20" fillId="42" borderId="11" applyNumberFormat="0" applyProtection="0">
      <alignment horizontal="right" vertical="center"/>
    </xf>
    <xf numFmtId="0" fontId="21" fillId="43" borderId="12" applyNumberFormat="0" applyProtection="0">
      <alignment horizontal="left" vertical="center" indent="1"/>
    </xf>
    <xf numFmtId="0" fontId="20" fillId="44" borderId="0" applyNumberFormat="0" applyProtection="0">
      <alignment horizontal="left" vertical="center" indent="1"/>
    </xf>
    <xf numFmtId="0" fontId="18" fillId="45" borderId="0" applyNumberFormat="0" applyProtection="0">
      <alignment horizontal="left" vertical="center" indent="1"/>
    </xf>
    <xf numFmtId="0" fontId="21" fillId="34" borderId="11" applyNumberFormat="0" applyProtection="0">
      <alignment horizontal="center" vertical="top"/>
    </xf>
    <xf numFmtId="0" fontId="20" fillId="44" borderId="0" applyNumberFormat="0" applyProtection="0">
      <alignment horizontal="left" vertical="center" indent="1"/>
    </xf>
    <xf numFmtId="0" fontId="20" fillId="34" borderId="0" applyNumberFormat="0" applyProtection="0">
      <alignment horizontal="left" vertical="center" indent="1"/>
    </xf>
    <xf numFmtId="0" fontId="22" fillId="45" borderId="11" applyNumberFormat="0" applyProtection="0">
      <alignment horizontal="left" vertical="center" indent="1"/>
    </xf>
    <xf numFmtId="0" fontId="22" fillId="45" borderId="11" applyNumberFormat="0" applyProtection="0">
      <alignment horizontal="left" vertical="top" indent="1"/>
    </xf>
    <xf numFmtId="0" fontId="22" fillId="34" borderId="11" applyNumberFormat="0" applyProtection="0">
      <alignment horizontal="left" vertical="center" indent="1"/>
    </xf>
    <xf numFmtId="0" fontId="26" fillId="34" borderId="11" applyNumberFormat="0" applyProtection="0">
      <alignment horizontal="left" vertical="top" indent="1"/>
    </xf>
    <xf numFmtId="0" fontId="26" fillId="46" borderId="11" applyNumberFormat="0" applyProtection="0">
      <alignment horizontal="left" vertical="center" indent="1"/>
    </xf>
    <xf numFmtId="0" fontId="26" fillId="46" borderId="11" applyNumberFormat="0" applyProtection="0">
      <alignment horizontal="left" vertical="top" indent="1"/>
    </xf>
    <xf numFmtId="0" fontId="26" fillId="44" borderId="11" applyNumberFormat="0" applyProtection="0">
      <alignment horizontal="left" vertical="center" indent="1"/>
    </xf>
    <xf numFmtId="0" fontId="26" fillId="44" borderId="11" applyNumberFormat="0" applyProtection="0">
      <alignment horizontal="left" vertical="top" indent="1"/>
    </xf>
    <xf numFmtId="0" fontId="20" fillId="47" borderId="11" applyNumberFormat="0" applyProtection="0">
      <alignment vertical="center"/>
    </xf>
    <xf numFmtId="0" fontId="27" fillId="47" borderId="11" applyNumberFormat="0" applyProtection="0">
      <alignment vertical="center"/>
    </xf>
    <xf numFmtId="0" fontId="20" fillId="47" borderId="11" applyNumberFormat="0" applyProtection="0">
      <alignment horizontal="left" vertical="center" indent="1"/>
    </xf>
    <xf numFmtId="0" fontId="20" fillId="47" borderId="11" applyNumberFormat="0" applyProtection="0">
      <alignment horizontal="left" vertical="top" indent="1"/>
    </xf>
    <xf numFmtId="0" fontId="28" fillId="44" borderId="11" applyNumberFormat="0" applyProtection="0">
      <alignment horizontal="right" vertical="center"/>
    </xf>
    <xf numFmtId="0" fontId="27" fillId="44" borderId="11" applyNumberFormat="0" applyProtection="0">
      <alignment horizontal="right" vertical="center"/>
    </xf>
    <xf numFmtId="0" fontId="20" fillId="34" borderId="11" applyNumberFormat="0" applyProtection="0">
      <alignment horizontal="left" vertical="center" indent="1"/>
    </xf>
    <xf numFmtId="0" fontId="21" fillId="34" borderId="11" applyNumberFormat="0" applyProtection="0">
      <alignment horizontal="center" vertical="top" wrapText="1"/>
    </xf>
    <xf numFmtId="0" fontId="29" fillId="48" borderId="0" applyNumberFormat="0" applyProtection="0">
      <alignment horizontal="left" vertical="center" indent="1"/>
    </xf>
    <xf numFmtId="0" fontId="30" fillId="44" borderId="11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50" borderId="14" xfId="0" applyNumberFormat="1" applyFont="1" applyFill="1" applyBorder="1" applyAlignment="1" applyProtection="1">
      <alignment horizontal="center" vertical="center" wrapText="1"/>
      <protection/>
    </xf>
    <xf numFmtId="0" fontId="21" fillId="50" borderId="15" xfId="0" applyNumberFormat="1" applyFont="1" applyFill="1" applyBorder="1" applyAlignment="1" applyProtection="1">
      <alignment horizontal="center" vertical="center" wrapText="1"/>
      <protection/>
    </xf>
    <xf numFmtId="0" fontId="21" fillId="50" borderId="15" xfId="0" applyNumberFormat="1" applyFont="1" applyFill="1" applyBorder="1" applyAlignment="1" applyProtection="1">
      <alignment horizontal="center" vertical="center" wrapText="1"/>
      <protection/>
    </xf>
    <xf numFmtId="0" fontId="21" fillId="50" borderId="16" xfId="0" applyNumberFormat="1" applyFont="1" applyFill="1" applyBorder="1" applyAlignment="1" applyProtection="1">
      <alignment horizontal="center" vertical="center" wrapText="1"/>
      <protection/>
    </xf>
    <xf numFmtId="0" fontId="21" fillId="50" borderId="16" xfId="0" applyNumberFormat="1" applyFont="1" applyFill="1" applyBorder="1" applyAlignment="1" applyProtection="1">
      <alignment horizontal="center" wrapText="1"/>
      <protection/>
    </xf>
    <xf numFmtId="0" fontId="22" fillId="51" borderId="0" xfId="0" applyNumberFormat="1" applyFont="1" applyFill="1" applyBorder="1" applyAlignment="1" applyProtection="1">
      <alignment horizontal="left" vertical="center" wrapText="1"/>
      <protection/>
    </xf>
    <xf numFmtId="0" fontId="22" fillId="51" borderId="17" xfId="0" applyNumberFormat="1" applyFont="1" applyFill="1" applyBorder="1" applyAlignment="1" applyProtection="1">
      <alignment horizontal="left" vertical="center" wrapText="1"/>
      <protection/>
    </xf>
    <xf numFmtId="3" fontId="20" fillId="51" borderId="15" xfId="0" applyNumberFormat="1" applyFont="1" applyFill="1" applyBorder="1" applyAlignment="1">
      <alignment horizontal="right"/>
    </xf>
    <xf numFmtId="49" fontId="23" fillId="52" borderId="16" xfId="54" applyNumberFormat="1" applyFont="1" applyFill="1" applyBorder="1" applyAlignment="1">
      <alignment horizontal="right"/>
      <protection/>
    </xf>
    <xf numFmtId="0" fontId="23" fillId="52" borderId="16" xfId="54" applyFont="1" applyFill="1" applyBorder="1" applyAlignment="1">
      <alignment wrapText="1"/>
      <protection/>
    </xf>
    <xf numFmtId="3" fontId="23" fillId="52" borderId="16" xfId="54" applyNumberFormat="1" applyFont="1" applyFill="1" applyBorder="1" applyAlignment="1">
      <alignment horizontal="right"/>
      <protection/>
    </xf>
    <xf numFmtId="49" fontId="23" fillId="53" borderId="16" xfId="54" applyNumberFormat="1" applyFont="1" applyFill="1" applyBorder="1" applyAlignment="1">
      <alignment horizontal="right"/>
      <protection/>
    </xf>
    <xf numFmtId="0" fontId="23" fillId="53" borderId="16" xfId="54" applyFont="1" applyFill="1" applyBorder="1" applyAlignment="1">
      <alignment wrapText="1"/>
      <protection/>
    </xf>
    <xf numFmtId="3" fontId="23" fillId="53" borderId="16" xfId="54" applyNumberFormat="1" applyFont="1" applyFill="1" applyBorder="1" applyAlignment="1">
      <alignment horizontal="right"/>
      <protection/>
    </xf>
    <xf numFmtId="49" fontId="24" fillId="0" borderId="16" xfId="54" applyNumberFormat="1" applyFont="1" applyFill="1" applyBorder="1" applyAlignment="1">
      <alignment horizontal="right"/>
      <protection/>
    </xf>
    <xf numFmtId="0" fontId="24" fillId="0" borderId="16" xfId="54" applyFont="1" applyFill="1" applyBorder="1" applyAlignment="1">
      <alignment wrapText="1"/>
      <protection/>
    </xf>
    <xf numFmtId="3" fontId="24" fillId="0" borderId="16" xfId="54" applyNumberFormat="1" applyFont="1" applyFill="1" applyBorder="1" applyAlignment="1">
      <alignment horizontal="right"/>
      <protection/>
    </xf>
    <xf numFmtId="49" fontId="23" fillId="53" borderId="16" xfId="54" applyNumberFormat="1" applyFont="1" applyFill="1" applyBorder="1" applyAlignment="1">
      <alignment horizontal="right" vertical="center"/>
      <protection/>
    </xf>
    <xf numFmtId="0" fontId="23" fillId="53" borderId="16" xfId="54" applyFon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49" fontId="24" fillId="0" borderId="16" xfId="54" applyNumberFormat="1" applyFont="1" applyFill="1" applyBorder="1" applyAlignment="1">
      <alignment horizontal="right" vertical="center"/>
      <protection/>
    </xf>
    <xf numFmtId="0" fontId="24" fillId="0" borderId="16" xfId="54" applyFont="1" applyFill="1" applyBorder="1" applyAlignment="1">
      <alignment vertical="center" wrapText="1"/>
      <protection/>
    </xf>
    <xf numFmtId="0" fontId="23" fillId="0" borderId="16" xfId="54" applyFont="1" applyFill="1" applyBorder="1">
      <alignment/>
      <protection/>
    </xf>
    <xf numFmtId="0" fontId="23" fillId="0" borderId="16" xfId="54" applyFont="1" applyFill="1" applyBorder="1" applyAlignment="1">
      <alignment wrapText="1"/>
      <protection/>
    </xf>
    <xf numFmtId="3" fontId="23" fillId="0" borderId="16" xfId="54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/>
    </xf>
  </cellXfs>
  <cellStyles count="1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_REBALANS CERNA1" xfId="54"/>
    <cellStyle name="Obično 10" xfId="55"/>
    <cellStyle name="Obično 11" xfId="56"/>
    <cellStyle name="Obično 13" xfId="57"/>
    <cellStyle name="Obično 15" xfId="58"/>
    <cellStyle name="Obično 17" xfId="59"/>
    <cellStyle name="Obično 2" xfId="60"/>
    <cellStyle name="Obično 20" xfId="61"/>
    <cellStyle name="Obično 21" xfId="62"/>
    <cellStyle name="Obično 23" xfId="63"/>
    <cellStyle name="Obično 24" xfId="64"/>
    <cellStyle name="Obično 26" xfId="65"/>
    <cellStyle name="Obično 28" xfId="66"/>
    <cellStyle name="Obično 3" xfId="67"/>
    <cellStyle name="Obično 31" xfId="68"/>
    <cellStyle name="Obično 34" xfId="69"/>
    <cellStyle name="Obično 35" xfId="70"/>
    <cellStyle name="Obično 36" xfId="71"/>
    <cellStyle name="Obično 37" xfId="72"/>
    <cellStyle name="Obično 40" xfId="73"/>
    <cellStyle name="Obično 42" xfId="74"/>
    <cellStyle name="Obično 44" xfId="75"/>
    <cellStyle name="Obično 46" xfId="76"/>
    <cellStyle name="Obično 48" xfId="77"/>
    <cellStyle name="Obično 5" xfId="78"/>
    <cellStyle name="Obično 50" xfId="79"/>
    <cellStyle name="Obično 52" xfId="80"/>
    <cellStyle name="Obično 54" xfId="81"/>
    <cellStyle name="Obično 56" xfId="82"/>
    <cellStyle name="Obično 58" xfId="83"/>
    <cellStyle name="Obično 6" xfId="84"/>
    <cellStyle name="Obično 60" xfId="85"/>
    <cellStyle name="Obično 62" xfId="86"/>
    <cellStyle name="Obično 64" xfId="87"/>
    <cellStyle name="Obično 66" xfId="88"/>
    <cellStyle name="Obično 68" xfId="89"/>
    <cellStyle name="Obično 70" xfId="90"/>
    <cellStyle name="Obično 72" xfId="91"/>
    <cellStyle name="Obično 74" xfId="92"/>
    <cellStyle name="Obično 76" xfId="93"/>
    <cellStyle name="Obično 77" xfId="94"/>
    <cellStyle name="Obično 79" xfId="95"/>
    <cellStyle name="Obično 80" xfId="96"/>
    <cellStyle name="Obično 83" xfId="97"/>
    <cellStyle name="Obično 84" xfId="98"/>
    <cellStyle name="Obično 85" xfId="99"/>
    <cellStyle name="Obično 86" xfId="100"/>
    <cellStyle name="Obično 87" xfId="101"/>
    <cellStyle name="Obično 88" xfId="102"/>
    <cellStyle name="Obično 89" xfId="103"/>
    <cellStyle name="Obično 9" xfId="104"/>
    <cellStyle name="Obično 90" xfId="105"/>
    <cellStyle name="Obično 91" xfId="106"/>
    <cellStyle name="Percent" xfId="107"/>
    <cellStyle name="Povezana ćelija" xfId="108"/>
    <cellStyle name="Provjera ćelije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ekst objašnjenja" xfId="148"/>
    <cellStyle name="Tekst upozorenja" xfId="149"/>
    <cellStyle name="Ukupni zbroj" xfId="150"/>
    <cellStyle name="Unos" xfId="151"/>
    <cellStyle name="Currency" xfId="152"/>
    <cellStyle name="Currency [0]" xfId="153"/>
    <cellStyle name="Comma" xfId="154"/>
    <cellStyle name="Comma [0]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-%20Tablica%20za%20izradu%20prora&#269;una%20JLP(R)S%20%20-%20ZADVARJ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List2"/>
    </sheetNames>
    <sheetDataSet>
      <sheetData sheetId="6">
        <row r="10">
          <cell r="C10">
            <v>68637.82</v>
          </cell>
          <cell r="D10">
            <v>62977.80000000001</v>
          </cell>
          <cell r="E10">
            <v>71100</v>
          </cell>
          <cell r="F10">
            <v>71500</v>
          </cell>
          <cell r="G10">
            <v>73000</v>
          </cell>
        </row>
        <row r="17">
          <cell r="C17">
            <v>3732.47</v>
          </cell>
          <cell r="D17">
            <v>3742.78</v>
          </cell>
          <cell r="E17">
            <v>3900</v>
          </cell>
          <cell r="F17">
            <v>4000</v>
          </cell>
          <cell r="G17">
            <v>4000</v>
          </cell>
        </row>
        <row r="22">
          <cell r="C22">
            <v>0</v>
          </cell>
          <cell r="D22">
            <v>1327.23</v>
          </cell>
          <cell r="E22">
            <v>2000</v>
          </cell>
          <cell r="F22">
            <v>2000</v>
          </cell>
          <cell r="G22">
            <v>2000</v>
          </cell>
        </row>
        <row r="27">
          <cell r="C27">
            <v>0</v>
          </cell>
          <cell r="D27">
            <v>132.72</v>
          </cell>
          <cell r="E27">
            <v>0</v>
          </cell>
          <cell r="F27">
            <v>0</v>
          </cell>
          <cell r="G27">
            <v>5000</v>
          </cell>
        </row>
        <row r="32">
          <cell r="C32">
            <v>3775.96</v>
          </cell>
          <cell r="D32">
            <v>9290.6</v>
          </cell>
          <cell r="E32">
            <v>15000</v>
          </cell>
          <cell r="F32">
            <v>0</v>
          </cell>
          <cell r="G32">
            <v>0</v>
          </cell>
        </row>
        <row r="40">
          <cell r="C40">
            <v>0</v>
          </cell>
          <cell r="D40">
            <v>4330.08</v>
          </cell>
          <cell r="E40">
            <v>0</v>
          </cell>
          <cell r="F40">
            <v>0</v>
          </cell>
          <cell r="G40">
            <v>0</v>
          </cell>
        </row>
        <row r="46">
          <cell r="C46">
            <v>10550.3</v>
          </cell>
          <cell r="D46">
            <v>1327.23</v>
          </cell>
          <cell r="E46">
            <v>1600</v>
          </cell>
          <cell r="F46">
            <v>2000</v>
          </cell>
          <cell r="G46">
            <v>2000</v>
          </cell>
        </row>
        <row r="52">
          <cell r="C52">
            <v>27009.089999999997</v>
          </cell>
          <cell r="D52">
            <v>14599.51</v>
          </cell>
          <cell r="E52">
            <v>60000</v>
          </cell>
          <cell r="F52">
            <v>15000</v>
          </cell>
          <cell r="G52">
            <v>15000</v>
          </cell>
        </row>
        <row r="60">
          <cell r="C60">
            <v>4247.13</v>
          </cell>
          <cell r="D60">
            <v>4446.21</v>
          </cell>
          <cell r="E60">
            <v>5000</v>
          </cell>
          <cell r="F60">
            <v>7500</v>
          </cell>
          <cell r="G60">
            <v>7500</v>
          </cell>
        </row>
        <row r="65">
          <cell r="C65">
            <v>663.61</v>
          </cell>
          <cell r="D65">
            <v>663.61</v>
          </cell>
          <cell r="E65">
            <v>900</v>
          </cell>
          <cell r="F65">
            <v>900</v>
          </cell>
          <cell r="G65">
            <v>900</v>
          </cell>
        </row>
        <row r="70">
          <cell r="C70">
            <v>663.61</v>
          </cell>
          <cell r="D70">
            <v>663.61</v>
          </cell>
          <cell r="E70">
            <v>700</v>
          </cell>
          <cell r="F70">
            <v>700</v>
          </cell>
          <cell r="G70">
            <v>700</v>
          </cell>
        </row>
        <row r="75">
          <cell r="C75">
            <v>236.07</v>
          </cell>
          <cell r="D75">
            <v>663.61</v>
          </cell>
          <cell r="E75">
            <v>700</v>
          </cell>
          <cell r="F75">
            <v>700</v>
          </cell>
          <cell r="G75">
            <v>7000</v>
          </cell>
        </row>
        <row r="80">
          <cell r="C80">
            <v>0</v>
          </cell>
          <cell r="D80">
            <v>0</v>
          </cell>
          <cell r="E80">
            <v>1500</v>
          </cell>
          <cell r="F80">
            <v>1500</v>
          </cell>
          <cell r="G80">
            <v>1500</v>
          </cell>
        </row>
        <row r="88">
          <cell r="C88">
            <v>215429.94999999998</v>
          </cell>
          <cell r="D88">
            <v>57070.810000000005</v>
          </cell>
          <cell r="E88">
            <v>120000</v>
          </cell>
          <cell r="F88">
            <v>100000</v>
          </cell>
          <cell r="G88">
            <v>100000</v>
          </cell>
        </row>
        <row r="103">
          <cell r="C103">
            <v>12595.39</v>
          </cell>
          <cell r="D103">
            <v>12608.67</v>
          </cell>
          <cell r="E103">
            <v>15000</v>
          </cell>
          <cell r="F103">
            <v>15000</v>
          </cell>
          <cell r="G103">
            <v>15000</v>
          </cell>
        </row>
        <row r="111">
          <cell r="C111">
            <v>7832.26</v>
          </cell>
          <cell r="D111">
            <v>6636.14</v>
          </cell>
          <cell r="E111">
            <v>8000</v>
          </cell>
          <cell r="F111">
            <v>10000</v>
          </cell>
          <cell r="G111">
            <v>10000</v>
          </cell>
        </row>
        <row r="121">
          <cell r="C121">
            <v>66658.08</v>
          </cell>
          <cell r="D121">
            <v>18581.190000000002</v>
          </cell>
          <cell r="E121">
            <v>13000</v>
          </cell>
          <cell r="F121">
            <v>15000</v>
          </cell>
          <cell r="G121">
            <v>30000</v>
          </cell>
        </row>
        <row r="131">
          <cell r="C131">
            <v>0</v>
          </cell>
          <cell r="D131">
            <v>11281.44</v>
          </cell>
          <cell r="E131">
            <v>15000</v>
          </cell>
          <cell r="F131">
            <v>9000</v>
          </cell>
          <cell r="G131">
            <v>9000</v>
          </cell>
        </row>
        <row r="140">
          <cell r="C140">
            <v>6237.97</v>
          </cell>
          <cell r="D140">
            <v>6636.14</v>
          </cell>
          <cell r="E140">
            <v>2000</v>
          </cell>
          <cell r="F140">
            <v>2000</v>
          </cell>
          <cell r="G140">
            <v>2000</v>
          </cell>
        </row>
        <row r="147">
          <cell r="C147">
            <v>829.52</v>
          </cell>
          <cell r="D147">
            <v>111487.15</v>
          </cell>
          <cell r="E147">
            <v>121000</v>
          </cell>
          <cell r="F147">
            <v>2000</v>
          </cell>
          <cell r="G147">
            <v>2000</v>
          </cell>
        </row>
        <row r="158">
          <cell r="C158">
            <v>55100.46</v>
          </cell>
          <cell r="D158">
            <v>13272.28</v>
          </cell>
          <cell r="E158">
            <v>130000</v>
          </cell>
          <cell r="F158">
            <v>105000</v>
          </cell>
          <cell r="G158">
            <v>105000</v>
          </cell>
        </row>
        <row r="169">
          <cell r="C169">
            <v>19614.27</v>
          </cell>
          <cell r="D169">
            <v>41144.07</v>
          </cell>
          <cell r="E169">
            <v>5000</v>
          </cell>
          <cell r="F169">
            <v>5000</v>
          </cell>
          <cell r="G169">
            <v>20000</v>
          </cell>
        </row>
        <row r="177">
          <cell r="C177">
            <v>0</v>
          </cell>
          <cell r="D177">
            <v>5308.91</v>
          </cell>
          <cell r="E177">
            <v>81000</v>
          </cell>
          <cell r="F177">
            <v>80000</v>
          </cell>
          <cell r="G177">
            <v>80000</v>
          </cell>
        </row>
        <row r="187">
          <cell r="C187">
            <v>0</v>
          </cell>
          <cell r="D187">
            <v>0</v>
          </cell>
          <cell r="E187">
            <v>70000</v>
          </cell>
          <cell r="F187">
            <v>50000</v>
          </cell>
          <cell r="G187">
            <v>60000</v>
          </cell>
        </row>
        <row r="195">
          <cell r="C195">
            <v>0</v>
          </cell>
          <cell r="D195">
            <v>3318.07</v>
          </cell>
          <cell r="E195">
            <v>0</v>
          </cell>
          <cell r="F195">
            <v>0</v>
          </cell>
          <cell r="G195">
            <v>5000</v>
          </cell>
        </row>
        <row r="204">
          <cell r="C204">
            <v>3083.3</v>
          </cell>
          <cell r="D204">
            <v>398.17</v>
          </cell>
          <cell r="E204">
            <v>500</v>
          </cell>
          <cell r="F204">
            <v>500</v>
          </cell>
          <cell r="G204">
            <v>500</v>
          </cell>
        </row>
        <row r="209">
          <cell r="C209">
            <v>13645.56</v>
          </cell>
          <cell r="D209">
            <v>14599.51</v>
          </cell>
          <cell r="E209">
            <v>15000</v>
          </cell>
          <cell r="F209">
            <v>0</v>
          </cell>
          <cell r="G209">
            <v>0</v>
          </cell>
        </row>
        <row r="220">
          <cell r="C220">
            <v>27890.54</v>
          </cell>
          <cell r="D220">
            <v>48443.83</v>
          </cell>
          <cell r="E220">
            <v>20000</v>
          </cell>
          <cell r="F220">
            <v>20000</v>
          </cell>
          <cell r="G220">
            <v>20000</v>
          </cell>
        </row>
        <row r="233">
          <cell r="C233">
            <v>0</v>
          </cell>
          <cell r="D233">
            <v>53000</v>
          </cell>
          <cell r="E233">
            <v>10000</v>
          </cell>
          <cell r="F233">
            <v>10000</v>
          </cell>
          <cell r="G233">
            <v>10000</v>
          </cell>
        </row>
        <row r="244">
          <cell r="C244">
            <v>3135.58</v>
          </cell>
          <cell r="D244">
            <v>3483.97</v>
          </cell>
          <cell r="E244">
            <v>3500</v>
          </cell>
          <cell r="F244">
            <v>3500</v>
          </cell>
          <cell r="G244">
            <v>3500</v>
          </cell>
        </row>
        <row r="249">
          <cell r="C249">
            <v>15926.74</v>
          </cell>
          <cell r="D249">
            <v>18581.19</v>
          </cell>
          <cell r="E249">
            <v>19000</v>
          </cell>
          <cell r="F249">
            <v>19000</v>
          </cell>
          <cell r="G249">
            <v>19000</v>
          </cell>
        </row>
        <row r="257">
          <cell r="C257">
            <v>3134.75</v>
          </cell>
          <cell r="D257">
            <v>663.61</v>
          </cell>
          <cell r="E257">
            <v>1000</v>
          </cell>
          <cell r="F257">
            <v>1000</v>
          </cell>
          <cell r="G257">
            <v>1000</v>
          </cell>
        </row>
        <row r="265">
          <cell r="C265">
            <v>981.05</v>
          </cell>
          <cell r="D265">
            <v>5972.53</v>
          </cell>
          <cell r="E265">
            <v>6000</v>
          </cell>
          <cell r="F265">
            <v>6000</v>
          </cell>
          <cell r="G265">
            <v>6000</v>
          </cell>
        </row>
        <row r="273">
          <cell r="C273">
            <v>0</v>
          </cell>
          <cell r="D273">
            <v>2654.46</v>
          </cell>
          <cell r="E273">
            <v>2500</v>
          </cell>
          <cell r="F273">
            <v>2000</v>
          </cell>
          <cell r="G273">
            <v>2000</v>
          </cell>
        </row>
        <row r="286">
          <cell r="C286">
            <v>2510.39</v>
          </cell>
          <cell r="D286">
            <v>1990.84</v>
          </cell>
          <cell r="E286">
            <v>2000</v>
          </cell>
          <cell r="F286">
            <v>2000</v>
          </cell>
          <cell r="G286">
            <v>2000</v>
          </cell>
        </row>
        <row r="292">
          <cell r="C292">
            <v>615.83</v>
          </cell>
          <cell r="D292">
            <v>398.17</v>
          </cell>
          <cell r="E292">
            <v>400</v>
          </cell>
          <cell r="F292">
            <v>400</v>
          </cell>
          <cell r="G292">
            <v>400</v>
          </cell>
        </row>
        <row r="297">
          <cell r="C297">
            <v>4313.49</v>
          </cell>
          <cell r="D297">
            <v>1327.23</v>
          </cell>
          <cell r="E297">
            <v>1500</v>
          </cell>
          <cell r="F297">
            <v>1500</v>
          </cell>
          <cell r="G297">
            <v>1500</v>
          </cell>
        </row>
        <row r="302">
          <cell r="C302">
            <v>2840.27</v>
          </cell>
          <cell r="D302">
            <v>1327.23</v>
          </cell>
          <cell r="E302">
            <v>2500</v>
          </cell>
          <cell r="F302">
            <v>2500</v>
          </cell>
          <cell r="G302">
            <v>2500</v>
          </cell>
        </row>
        <row r="307">
          <cell r="C307">
            <v>7421.3099999999995</v>
          </cell>
          <cell r="D307">
            <v>7963.37</v>
          </cell>
          <cell r="E307">
            <v>10000</v>
          </cell>
          <cell r="F307">
            <v>10000</v>
          </cell>
          <cell r="G307">
            <v>10000</v>
          </cell>
        </row>
        <row r="317">
          <cell r="C317">
            <v>199.08</v>
          </cell>
          <cell r="D317">
            <v>2654.46</v>
          </cell>
          <cell r="E317">
            <v>15000</v>
          </cell>
          <cell r="F317">
            <v>15000</v>
          </cell>
          <cell r="G317">
            <v>15000</v>
          </cell>
        </row>
        <row r="322">
          <cell r="C322">
            <v>15925.08</v>
          </cell>
          <cell r="D322">
            <v>13272.28</v>
          </cell>
          <cell r="E322">
            <v>15000</v>
          </cell>
          <cell r="F322">
            <v>15000</v>
          </cell>
          <cell r="G322">
            <v>15000</v>
          </cell>
        </row>
        <row r="330">
          <cell r="C330">
            <v>0</v>
          </cell>
          <cell r="D330">
            <v>11945.05</v>
          </cell>
          <cell r="E330">
            <v>10000</v>
          </cell>
          <cell r="F330">
            <v>10000</v>
          </cell>
          <cell r="G330">
            <v>10000</v>
          </cell>
        </row>
        <row r="339">
          <cell r="C339">
            <v>4539.12</v>
          </cell>
          <cell r="D339">
            <v>7963.37</v>
          </cell>
          <cell r="E339">
            <v>9000</v>
          </cell>
          <cell r="F339">
            <v>9000</v>
          </cell>
          <cell r="G339">
            <v>9000</v>
          </cell>
        </row>
        <row r="348">
          <cell r="C348">
            <v>0</v>
          </cell>
          <cell r="D348">
            <v>1327.23</v>
          </cell>
          <cell r="E348">
            <v>1500</v>
          </cell>
          <cell r="F348">
            <v>1500</v>
          </cell>
          <cell r="G348">
            <v>1500</v>
          </cell>
        </row>
        <row r="351">
          <cell r="C351">
            <v>21368.37</v>
          </cell>
          <cell r="D351">
            <v>22562.88</v>
          </cell>
          <cell r="E351">
            <v>60000</v>
          </cell>
          <cell r="F351">
            <v>60000</v>
          </cell>
          <cell r="G351">
            <v>60000</v>
          </cell>
        </row>
        <row r="360">
          <cell r="C360">
            <v>3981.68</v>
          </cell>
          <cell r="D360">
            <v>6636.14</v>
          </cell>
          <cell r="E360">
            <v>9290.59</v>
          </cell>
          <cell r="F360">
            <v>9290.59</v>
          </cell>
          <cell r="G360">
            <v>9290.59</v>
          </cell>
        </row>
        <row r="365">
          <cell r="C365">
            <v>31206.38</v>
          </cell>
          <cell r="D365">
            <v>9290.6</v>
          </cell>
          <cell r="E365">
            <v>10000</v>
          </cell>
          <cell r="F365">
            <v>10000</v>
          </cell>
          <cell r="G365">
            <v>10000</v>
          </cell>
        </row>
        <row r="373">
          <cell r="C373">
            <v>55.35</v>
          </cell>
          <cell r="D373">
            <v>663.61</v>
          </cell>
          <cell r="E373">
            <v>700</v>
          </cell>
          <cell r="F373">
            <v>700</v>
          </cell>
          <cell r="G373">
            <v>700</v>
          </cell>
        </row>
        <row r="378">
          <cell r="C378">
            <v>4189.04</v>
          </cell>
          <cell r="D378">
            <v>3981.68</v>
          </cell>
          <cell r="E378">
            <v>4000</v>
          </cell>
          <cell r="F378">
            <v>4000</v>
          </cell>
          <cell r="G378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28125" style="0" customWidth="1"/>
    <col min="2" max="2" width="45.140625" style="30" customWidth="1"/>
    <col min="3" max="7" width="16.7109375" style="32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2:7" ht="4.5" customHeight="1">
      <c r="B2" s="2"/>
      <c r="C2" s="3"/>
      <c r="D2" s="3"/>
      <c r="E2" s="3"/>
      <c r="F2" s="3"/>
      <c r="G2" s="3"/>
    </row>
    <row r="3" spans="1:7" ht="15.75">
      <c r="A3" s="1" t="s">
        <v>1</v>
      </c>
      <c r="B3" s="1"/>
      <c r="C3" s="1"/>
      <c r="D3" s="1"/>
      <c r="E3" s="1"/>
      <c r="F3" s="1"/>
      <c r="G3" s="1"/>
    </row>
    <row r="4" spans="2:7" ht="10.5" customHeight="1">
      <c r="B4" s="2"/>
      <c r="C4" s="3"/>
      <c r="D4" s="3"/>
      <c r="E4" s="3"/>
      <c r="F4" s="4"/>
      <c r="G4" s="4"/>
    </row>
    <row r="5" spans="1:7" ht="18" customHeight="1">
      <c r="A5" s="1" t="s">
        <v>2</v>
      </c>
      <c r="B5" s="1"/>
      <c r="C5" s="1"/>
      <c r="D5" s="1"/>
      <c r="E5" s="1"/>
      <c r="F5" s="1"/>
      <c r="G5" s="1"/>
    </row>
    <row r="6" spans="2:7" ht="9" customHeight="1">
      <c r="B6" s="2"/>
      <c r="C6" s="3"/>
      <c r="D6" s="3"/>
      <c r="E6" s="3"/>
      <c r="F6" s="4"/>
      <c r="G6" s="4"/>
    </row>
    <row r="7" spans="1:7" ht="15.75" customHeight="1">
      <c r="A7" s="1" t="s">
        <v>3</v>
      </c>
      <c r="B7" s="1"/>
      <c r="C7" s="1"/>
      <c r="D7" s="1"/>
      <c r="E7" s="1"/>
      <c r="F7" s="1"/>
      <c r="G7" s="1"/>
    </row>
    <row r="8" spans="2:7" ht="18">
      <c r="B8" s="2"/>
      <c r="C8" s="3"/>
      <c r="D8" s="3"/>
      <c r="E8" s="3"/>
      <c r="F8" s="4"/>
      <c r="G8" s="4"/>
    </row>
    <row r="9" spans="1:7" ht="42.75" customHeight="1">
      <c r="A9" s="5" t="s">
        <v>4</v>
      </c>
      <c r="B9" s="6"/>
      <c r="C9" s="7" t="s">
        <v>5</v>
      </c>
      <c r="D9" s="8" t="s">
        <v>6</v>
      </c>
      <c r="E9" s="8" t="s">
        <v>7</v>
      </c>
      <c r="F9" s="9" t="s">
        <v>8</v>
      </c>
      <c r="G9" s="9" t="s">
        <v>9</v>
      </c>
    </row>
    <row r="10" spans="1:7" ht="15.75" customHeight="1">
      <c r="A10" s="10" t="s">
        <v>10</v>
      </c>
      <c r="B10" s="11"/>
      <c r="C10" s="12">
        <f>C12+C16+C18+C21+C24+C27+C30+C33+C36+C38+C41+C43+C45+C47+C49+C52+C54+C56+C58+C61+C64+C66+C69+C71+C73</f>
        <v>670776.8700000001</v>
      </c>
      <c r="D10" s="12">
        <f>D12+D16+D18+D21+D24+D27+D30+D33+D36+D38+D41+D43+D45+D47+D49+D52+D54+D56+D58+D61+D64+D66+D69+D71+D73</f>
        <v>632611.2699999998</v>
      </c>
      <c r="E10" s="12">
        <f>E12+E16+E18+E21+E24+E27+E30+E33+E36+E38+E41+E43+E45+E47+E49+E52+E54+E56+E58+E61+E64+E66+E69+E71+E73</f>
        <v>970790.59</v>
      </c>
      <c r="F10" s="12">
        <f>F12+F16+F18+F21+F24+F27+F30+F33+F36+F38+F41+F43+F45+F47+F49+F52+F54+F56+F58+F61+F64+F66+F69+F71+F73</f>
        <v>711690.59</v>
      </c>
      <c r="G10" s="12">
        <f>G12+G16+G18+G21+G24+G27+G30+G33+G36+G38+G41+G43+G45+G47+G49+G52+G54+G56+G58+G61+G64+G66+G69+G71+G73</f>
        <v>769490.59</v>
      </c>
    </row>
    <row r="11" spans="1:7" ht="15.75" customHeight="1">
      <c r="A11" s="13" t="s">
        <v>11</v>
      </c>
      <c r="B11" s="14" t="s">
        <v>12</v>
      </c>
      <c r="C11" s="15">
        <f>C12</f>
        <v>86696.55000000002</v>
      </c>
      <c r="D11" s="15">
        <f>D12</f>
        <v>83128.44000000002</v>
      </c>
      <c r="E11" s="15">
        <f>E12</f>
        <v>93600</v>
      </c>
      <c r="F11" s="15">
        <f>F12</f>
        <v>79500</v>
      </c>
      <c r="G11" s="15">
        <f>G12</f>
        <v>86000</v>
      </c>
    </row>
    <row r="12" spans="1:7" ht="26.25">
      <c r="A12" s="16" t="s">
        <v>13</v>
      </c>
      <c r="B12" s="17" t="s">
        <v>14</v>
      </c>
      <c r="C12" s="18">
        <f>SUM(C13:C14)</f>
        <v>86696.55000000002</v>
      </c>
      <c r="D12" s="18">
        <f>SUM(D13:D14)</f>
        <v>83128.44000000002</v>
      </c>
      <c r="E12" s="18">
        <f>SUM(E13:E14)</f>
        <v>93600</v>
      </c>
      <c r="F12" s="18">
        <f>SUM(F13:F14)</f>
        <v>79500</v>
      </c>
      <c r="G12" s="18">
        <f>SUM(G13:G14)</f>
        <v>86000</v>
      </c>
    </row>
    <row r="13" spans="1:7" ht="15">
      <c r="A13" s="19" t="s">
        <v>15</v>
      </c>
      <c r="B13" s="20" t="s">
        <v>16</v>
      </c>
      <c r="C13" s="21">
        <f>'[1]POSEBNI DIO'!C10+'[1]POSEBNI DIO'!C17+'[1]POSEBNI DIO'!C22+'[1]POSEBNI DIO'!C27+'[1]POSEBNI DIO'!C32+'[1]POSEBNI DIO'!C40+'[1]POSEBNI DIO'!C46</f>
        <v>86696.55000000002</v>
      </c>
      <c r="D13" s="21">
        <f>'[1]POSEBNI DIO'!D10+'[1]POSEBNI DIO'!D17+'[1]POSEBNI DIO'!D22+'[1]POSEBNI DIO'!D27+'[1]POSEBNI DIO'!D32+'[1]POSEBNI DIO'!D40+'[1]POSEBNI DIO'!D46</f>
        <v>83128.44000000002</v>
      </c>
      <c r="E13" s="21">
        <f>'[1]POSEBNI DIO'!E10+'[1]POSEBNI DIO'!E17+'[1]POSEBNI DIO'!E22+'[1]POSEBNI DIO'!E27+'[1]POSEBNI DIO'!E32+'[1]POSEBNI DIO'!E40+'[1]POSEBNI DIO'!E46</f>
        <v>93600</v>
      </c>
      <c r="F13" s="21">
        <f>'[1]POSEBNI DIO'!F10+'[1]POSEBNI DIO'!F17+'[1]POSEBNI DIO'!F22+'[1]POSEBNI DIO'!F27+'[1]POSEBNI DIO'!F32+'[1]POSEBNI DIO'!F40+'[1]POSEBNI DIO'!F46</f>
        <v>79500</v>
      </c>
      <c r="G13" s="21">
        <f>'[1]POSEBNI DIO'!G10+'[1]POSEBNI DIO'!G17+'[1]POSEBNI DIO'!G22+'[1]POSEBNI DIO'!G27+'[1]POSEBNI DIO'!G32+'[1]POSEBNI DIO'!G40+'[1]POSEBNI DIO'!G46</f>
        <v>86000</v>
      </c>
    </row>
    <row r="14" spans="1:7" ht="15">
      <c r="A14" s="19" t="s">
        <v>17</v>
      </c>
      <c r="B14" s="20" t="s">
        <v>18</v>
      </c>
      <c r="C14" s="21"/>
      <c r="D14" s="21"/>
      <c r="E14" s="21"/>
      <c r="F14" s="21"/>
      <c r="G14" s="21"/>
    </row>
    <row r="15" spans="1:7" ht="15">
      <c r="A15" s="13" t="s">
        <v>19</v>
      </c>
      <c r="B15" s="14" t="s">
        <v>20</v>
      </c>
      <c r="C15" s="15">
        <f>C16+C18</f>
        <v>32819.509999999995</v>
      </c>
      <c r="D15" s="15">
        <f>D16+D18</f>
        <v>21036.550000000003</v>
      </c>
      <c r="E15" s="15">
        <f>E16+E18</f>
        <v>68800</v>
      </c>
      <c r="F15" s="15">
        <f>F16+F18</f>
        <v>26300</v>
      </c>
      <c r="G15" s="15">
        <f>G16+G18</f>
        <v>32600</v>
      </c>
    </row>
    <row r="16" spans="1:7" ht="15">
      <c r="A16" s="16" t="s">
        <v>21</v>
      </c>
      <c r="B16" s="17" t="s">
        <v>22</v>
      </c>
      <c r="C16" s="18">
        <f>SUM(C17)</f>
        <v>31256.219999999998</v>
      </c>
      <c r="D16" s="18">
        <f>SUM(D17)</f>
        <v>19045.72</v>
      </c>
      <c r="E16" s="18">
        <f>SUM(E17)</f>
        <v>65000</v>
      </c>
      <c r="F16" s="18">
        <f>SUM(F17)</f>
        <v>22500</v>
      </c>
      <c r="G16" s="18">
        <f>SUM(G17)</f>
        <v>22500</v>
      </c>
    </row>
    <row r="17" spans="1:7" ht="15">
      <c r="A17" s="19" t="s">
        <v>23</v>
      </c>
      <c r="B17" s="20" t="s">
        <v>22</v>
      </c>
      <c r="C17" s="21">
        <f>'[1]POSEBNI DIO'!C52+'[1]POSEBNI DIO'!C60</f>
        <v>31256.219999999998</v>
      </c>
      <c r="D17" s="21">
        <f>'[1]POSEBNI DIO'!D52+'[1]POSEBNI DIO'!D60</f>
        <v>19045.72</v>
      </c>
      <c r="E17" s="21">
        <f>'[1]POSEBNI DIO'!E52+'[1]POSEBNI DIO'!E60</f>
        <v>65000</v>
      </c>
      <c r="F17" s="21">
        <f>'[1]POSEBNI DIO'!F52+'[1]POSEBNI DIO'!F60</f>
        <v>22500</v>
      </c>
      <c r="G17" s="21">
        <f>'[1]POSEBNI DIO'!G52+'[1]POSEBNI DIO'!G60</f>
        <v>22500</v>
      </c>
    </row>
    <row r="18" spans="1:7" ht="15">
      <c r="A18" s="16" t="s">
        <v>24</v>
      </c>
      <c r="B18" s="17" t="s">
        <v>25</v>
      </c>
      <c r="C18" s="18">
        <f>SUM(C19)</f>
        <v>1563.29</v>
      </c>
      <c r="D18" s="18">
        <f>SUM(D19)</f>
        <v>1990.83</v>
      </c>
      <c r="E18" s="18">
        <f>SUM(E19)</f>
        <v>3800</v>
      </c>
      <c r="F18" s="18">
        <f>SUM(F19)</f>
        <v>3800</v>
      </c>
      <c r="G18" s="18">
        <f>SUM(G19)</f>
        <v>10100</v>
      </c>
    </row>
    <row r="19" spans="1:7" ht="26.25">
      <c r="A19" s="19" t="s">
        <v>26</v>
      </c>
      <c r="B19" s="20" t="s">
        <v>27</v>
      </c>
      <c r="C19" s="21">
        <f>'[1]POSEBNI DIO'!C65+'[1]POSEBNI DIO'!C70+'[1]POSEBNI DIO'!C75+'[1]POSEBNI DIO'!C80</f>
        <v>1563.29</v>
      </c>
      <c r="D19" s="21">
        <f>'[1]POSEBNI DIO'!D65+'[1]POSEBNI DIO'!D70+'[1]POSEBNI DIO'!D75+'[1]POSEBNI DIO'!D80</f>
        <v>1990.83</v>
      </c>
      <c r="E19" s="21">
        <f>'[1]POSEBNI DIO'!E65+'[1]POSEBNI DIO'!E70+'[1]POSEBNI DIO'!E75+'[1]POSEBNI DIO'!E80</f>
        <v>3800</v>
      </c>
      <c r="F19" s="21">
        <f>'[1]POSEBNI DIO'!F65+'[1]POSEBNI DIO'!F70+'[1]POSEBNI DIO'!F75+'[1]POSEBNI DIO'!F80</f>
        <v>3800</v>
      </c>
      <c r="G19" s="21">
        <f>'[1]POSEBNI DIO'!G65+'[1]POSEBNI DIO'!G70+'[1]POSEBNI DIO'!G75+'[1]POSEBNI DIO'!G80</f>
        <v>10100</v>
      </c>
    </row>
    <row r="20" spans="1:7" ht="15">
      <c r="A20" s="13" t="s">
        <v>28</v>
      </c>
      <c r="B20" s="14" t="s">
        <v>29</v>
      </c>
      <c r="C20" s="15">
        <f>C21+C24+C27+C30+C33</f>
        <v>345530.36</v>
      </c>
      <c r="D20" s="15">
        <f>D21+D24+D27+D30+D33</f>
        <v>317207.51</v>
      </c>
      <c r="E20" s="15">
        <f>E21+E24+E27+E30+E33</f>
        <v>587000</v>
      </c>
      <c r="F20" s="15">
        <f>F21+F24+F27+F30+F33</f>
        <v>398000</v>
      </c>
      <c r="G20" s="15">
        <f>G21+G24+G27+G30+G33</f>
        <v>428000</v>
      </c>
    </row>
    <row r="21" spans="1:7" ht="15">
      <c r="A21" s="22" t="s">
        <v>30</v>
      </c>
      <c r="B21" s="23" t="s">
        <v>31</v>
      </c>
      <c r="C21" s="18">
        <f>SUM(C22:C23)</f>
        <v>6237.97</v>
      </c>
      <c r="D21" s="18">
        <f>SUM(D22:D23)</f>
        <v>6636.14</v>
      </c>
      <c r="E21" s="18">
        <f>SUM(E22:E23)</f>
        <v>2000</v>
      </c>
      <c r="F21" s="18">
        <f>SUM(F22:F23)</f>
        <v>2000</v>
      </c>
      <c r="G21" s="18">
        <f>SUM(G22:G23)</f>
        <v>2000</v>
      </c>
    </row>
    <row r="22" spans="1:7" ht="15">
      <c r="A22" s="19" t="s">
        <v>32</v>
      </c>
      <c r="B22" s="20" t="s">
        <v>33</v>
      </c>
      <c r="C22" s="21">
        <f>'[1]POSEBNI DIO'!C140</f>
        <v>6237.97</v>
      </c>
      <c r="D22" s="21">
        <f>'[1]POSEBNI DIO'!D140</f>
        <v>6636.14</v>
      </c>
      <c r="E22" s="21">
        <f>'[1]POSEBNI DIO'!E140</f>
        <v>2000</v>
      </c>
      <c r="F22" s="21">
        <f>'[1]POSEBNI DIO'!F140</f>
        <v>2000</v>
      </c>
      <c r="G22" s="21">
        <f>'[1]POSEBNI DIO'!G140</f>
        <v>2000</v>
      </c>
    </row>
    <row r="23" spans="1:7" ht="15">
      <c r="A23" s="19" t="s">
        <v>34</v>
      </c>
      <c r="B23" s="20" t="s">
        <v>35</v>
      </c>
      <c r="C23" s="21"/>
      <c r="D23" s="21"/>
      <c r="E23" s="21"/>
      <c r="F23" s="21"/>
      <c r="G23" s="21"/>
    </row>
    <row r="24" spans="1:7" ht="15">
      <c r="A24" s="16" t="s">
        <v>36</v>
      </c>
      <c r="B24" s="17" t="s">
        <v>37</v>
      </c>
      <c r="C24" s="18">
        <f>SUM(C25:C26)</f>
        <v>0</v>
      </c>
      <c r="D24" s="18">
        <f>SUM(D25:D26)</f>
        <v>0</v>
      </c>
      <c r="E24" s="18">
        <f>SUM(E25:E26)</f>
        <v>0</v>
      </c>
      <c r="F24" s="18">
        <f>SUM(F25:F26)</f>
        <v>0</v>
      </c>
      <c r="G24" s="18">
        <f>SUM(G25:G26)</f>
        <v>0</v>
      </c>
    </row>
    <row r="25" spans="1:7" ht="15">
      <c r="A25" s="19" t="s">
        <v>38</v>
      </c>
      <c r="B25" s="20" t="s">
        <v>39</v>
      </c>
      <c r="C25" s="21"/>
      <c r="D25" s="21"/>
      <c r="E25" s="21"/>
      <c r="F25" s="21"/>
      <c r="G25" s="21"/>
    </row>
    <row r="26" spans="1:7" ht="15">
      <c r="A26" s="19" t="s">
        <v>40</v>
      </c>
      <c r="B26" s="20" t="s">
        <v>41</v>
      </c>
      <c r="C26" s="21"/>
      <c r="D26" s="21"/>
      <c r="E26" s="21"/>
      <c r="F26" s="21"/>
      <c r="G26" s="21"/>
    </row>
    <row r="27" spans="1:7" ht="15">
      <c r="A27" s="16" t="s">
        <v>42</v>
      </c>
      <c r="B27" s="17" t="s">
        <v>43</v>
      </c>
      <c r="C27" s="18">
        <f>SUM(C28:C29)</f>
        <v>228025.33999999997</v>
      </c>
      <c r="D27" s="18">
        <f>SUM(D28:D29)</f>
        <v>78306.46000000002</v>
      </c>
      <c r="E27" s="18">
        <f>SUM(E28:E29)</f>
        <v>286000</v>
      </c>
      <c r="F27" s="18">
        <f>SUM(F28:F29)</f>
        <v>245000</v>
      </c>
      <c r="G27" s="18">
        <f>SUM(G28:G29)</f>
        <v>260000</v>
      </c>
    </row>
    <row r="28" spans="1:7" ht="15">
      <c r="A28" s="19" t="s">
        <v>44</v>
      </c>
      <c r="B28" s="20" t="s">
        <v>45</v>
      </c>
      <c r="C28" s="21">
        <f>'[1]POSEBNI DIO'!C88+'[1]POSEBNI DIO'!C103+'[1]POSEBNI DIO'!C177</f>
        <v>228025.33999999997</v>
      </c>
      <c r="D28" s="21">
        <f>'[1]POSEBNI DIO'!D88+'[1]POSEBNI DIO'!D103+'[1]POSEBNI DIO'!D177</f>
        <v>74988.39000000001</v>
      </c>
      <c r="E28" s="21">
        <f>'[1]POSEBNI DIO'!E88+'[1]POSEBNI DIO'!E103+'[1]POSEBNI DIO'!E177</f>
        <v>216000</v>
      </c>
      <c r="F28" s="21">
        <f>'[1]POSEBNI DIO'!F88+'[1]POSEBNI DIO'!F103+'[1]POSEBNI DIO'!F177</f>
        <v>195000</v>
      </c>
      <c r="G28" s="21">
        <f>'[1]POSEBNI DIO'!G88+'[1]POSEBNI DIO'!G103+'[1]POSEBNI DIO'!G177</f>
        <v>195000</v>
      </c>
    </row>
    <row r="29" spans="1:7" ht="15">
      <c r="A29" s="19" t="s">
        <v>46</v>
      </c>
      <c r="B29" s="20" t="s">
        <v>47</v>
      </c>
      <c r="C29" s="21">
        <f>'[1]POSEBNI DIO'!C187+'[1]POSEBNI DIO'!C195</f>
        <v>0</v>
      </c>
      <c r="D29" s="21">
        <f>'[1]POSEBNI DIO'!D187+'[1]POSEBNI DIO'!D195</f>
        <v>3318.07</v>
      </c>
      <c r="E29" s="21">
        <f>'[1]POSEBNI DIO'!E187+'[1]POSEBNI DIO'!E195</f>
        <v>70000</v>
      </c>
      <c r="F29" s="21">
        <f>'[1]POSEBNI DIO'!F187+'[1]POSEBNI DIO'!F195</f>
        <v>50000</v>
      </c>
      <c r="G29" s="21">
        <f>'[1]POSEBNI DIO'!G187+'[1]POSEBNI DIO'!G195</f>
        <v>65000</v>
      </c>
    </row>
    <row r="30" spans="1:7" ht="15">
      <c r="A30" s="16" t="s">
        <v>48</v>
      </c>
      <c r="B30" s="17" t="s">
        <v>49</v>
      </c>
      <c r="C30" s="18">
        <f>SUM(C31:C32)</f>
        <v>55100.46</v>
      </c>
      <c r="D30" s="18">
        <f>SUM(D31:D32)</f>
        <v>13272.28</v>
      </c>
      <c r="E30" s="18">
        <f>SUM(E31:E32)</f>
        <v>130000</v>
      </c>
      <c r="F30" s="18">
        <f>SUM(F31:F32)</f>
        <v>105000</v>
      </c>
      <c r="G30" s="18">
        <f>SUM(G31:G32)</f>
        <v>105000</v>
      </c>
    </row>
    <row r="31" spans="1:7" ht="15">
      <c r="A31" s="19" t="s">
        <v>50</v>
      </c>
      <c r="B31" s="20" t="s">
        <v>51</v>
      </c>
      <c r="C31" s="21">
        <f>'[1]POSEBNI DIO'!C158</f>
        <v>55100.46</v>
      </c>
      <c r="D31" s="21">
        <f>'[1]POSEBNI DIO'!D158</f>
        <v>13272.28</v>
      </c>
      <c r="E31" s="21">
        <f>'[1]POSEBNI DIO'!E158</f>
        <v>130000</v>
      </c>
      <c r="F31" s="21">
        <f>'[1]POSEBNI DIO'!F158</f>
        <v>105000</v>
      </c>
      <c r="G31" s="21">
        <f>'[1]POSEBNI DIO'!G158</f>
        <v>105000</v>
      </c>
    </row>
    <row r="32" spans="1:7" ht="15">
      <c r="A32" s="19" t="s">
        <v>52</v>
      </c>
      <c r="B32" s="20" t="s">
        <v>53</v>
      </c>
      <c r="C32" s="21"/>
      <c r="D32" s="21"/>
      <c r="E32" s="21"/>
      <c r="F32" s="21"/>
      <c r="G32" s="21"/>
    </row>
    <row r="33" spans="1:7" ht="15">
      <c r="A33" s="16" t="s">
        <v>54</v>
      </c>
      <c r="B33" s="17" t="s">
        <v>55</v>
      </c>
      <c r="C33" s="18">
        <f>SUM(C34)</f>
        <v>56166.590000000004</v>
      </c>
      <c r="D33" s="18">
        <f>SUM(D34)</f>
        <v>218992.63</v>
      </c>
      <c r="E33" s="18">
        <f>SUM(E34)</f>
        <v>169000</v>
      </c>
      <c r="F33" s="18">
        <f>SUM(F34)</f>
        <v>46000</v>
      </c>
      <c r="G33" s="18">
        <f>SUM(G34)</f>
        <v>61000</v>
      </c>
    </row>
    <row r="34" spans="1:7" ht="15">
      <c r="A34" s="19" t="s">
        <v>56</v>
      </c>
      <c r="B34" s="20" t="s">
        <v>55</v>
      </c>
      <c r="C34" s="21">
        <f>'[1]POSEBNI DIO'!C111+'[1]POSEBNI DIO'!C131+'[1]POSEBNI DIO'!C147+'[1]POSEBNI DIO'!C169+'[1]POSEBNI DIO'!C220</f>
        <v>56166.590000000004</v>
      </c>
      <c r="D34" s="21">
        <f>'[1]POSEBNI DIO'!D111+'[1]POSEBNI DIO'!D131+'[1]POSEBNI DIO'!D147+'[1]POSEBNI DIO'!D169+'[1]POSEBNI DIO'!D220</f>
        <v>218992.63</v>
      </c>
      <c r="E34" s="21">
        <f>'[1]POSEBNI DIO'!E111+'[1]POSEBNI DIO'!E131+'[1]POSEBNI DIO'!E147+'[1]POSEBNI DIO'!E169+'[1]POSEBNI DIO'!E220</f>
        <v>169000</v>
      </c>
      <c r="F34" s="21">
        <f>'[1]POSEBNI DIO'!F111+'[1]POSEBNI DIO'!F131+'[1]POSEBNI DIO'!F147+'[1]POSEBNI DIO'!F169+'[1]POSEBNI DIO'!F220</f>
        <v>46000</v>
      </c>
      <c r="G34" s="21">
        <f>'[1]POSEBNI DIO'!G111+'[1]POSEBNI DIO'!G131+'[1]POSEBNI DIO'!G147+'[1]POSEBNI DIO'!G169+'[1]POSEBNI DIO'!G220</f>
        <v>61000</v>
      </c>
    </row>
    <row r="35" spans="1:9" ht="15">
      <c r="A35" s="13" t="s">
        <v>57</v>
      </c>
      <c r="B35" s="14" t="s">
        <v>58</v>
      </c>
      <c r="C35" s="15">
        <f>C36+C38</f>
        <v>23178.12</v>
      </c>
      <c r="D35" s="15">
        <f>D36+D38</f>
        <v>31355.76</v>
      </c>
      <c r="E35" s="15">
        <f>E36+E38</f>
        <v>32000</v>
      </c>
      <c r="F35" s="15">
        <f>F36+F38</f>
        <v>31500</v>
      </c>
      <c r="G35" s="15">
        <f>G36+G38</f>
        <v>31500</v>
      </c>
      <c r="I35" s="24"/>
    </row>
    <row r="36" spans="1:7" ht="15">
      <c r="A36" s="16" t="s">
        <v>59</v>
      </c>
      <c r="B36" s="17" t="s">
        <v>60</v>
      </c>
      <c r="C36" s="18">
        <f>SUM(C37)</f>
        <v>4115.8</v>
      </c>
      <c r="D36" s="18">
        <f>SUM(D37)</f>
        <v>9290.599999999999</v>
      </c>
      <c r="E36" s="18">
        <f>SUM(E37)</f>
        <v>9500</v>
      </c>
      <c r="F36" s="18">
        <f>SUM(F37)</f>
        <v>9000</v>
      </c>
      <c r="G36" s="18">
        <f>SUM(G37)</f>
        <v>9000</v>
      </c>
    </row>
    <row r="37" spans="1:7" ht="15">
      <c r="A37" s="19" t="s">
        <v>61</v>
      </c>
      <c r="B37" s="20" t="s">
        <v>60</v>
      </c>
      <c r="C37" s="21">
        <f>'[1]POSEBNI DIO'!C257+'[1]POSEBNI DIO'!C265+'[1]POSEBNI DIO'!C273</f>
        <v>4115.8</v>
      </c>
      <c r="D37" s="21">
        <f>'[1]POSEBNI DIO'!D257+'[1]POSEBNI DIO'!D265+'[1]POSEBNI DIO'!D273</f>
        <v>9290.599999999999</v>
      </c>
      <c r="E37" s="21">
        <f>'[1]POSEBNI DIO'!E257+'[1]POSEBNI DIO'!E265+'[1]POSEBNI DIO'!E273</f>
        <v>9500</v>
      </c>
      <c r="F37" s="21">
        <f>'[1]POSEBNI DIO'!F257+'[1]POSEBNI DIO'!F265+'[1]POSEBNI DIO'!F273</f>
        <v>9000</v>
      </c>
      <c r="G37" s="21">
        <f>'[1]POSEBNI DIO'!G257+'[1]POSEBNI DIO'!G265+'[1]POSEBNI DIO'!G273</f>
        <v>9000</v>
      </c>
    </row>
    <row r="38" spans="1:7" ht="26.25">
      <c r="A38" s="16" t="s">
        <v>62</v>
      </c>
      <c r="B38" s="17" t="s">
        <v>63</v>
      </c>
      <c r="C38" s="18">
        <f>SUM(C39)</f>
        <v>19062.32</v>
      </c>
      <c r="D38" s="18">
        <f>SUM(D39)</f>
        <v>22065.16</v>
      </c>
      <c r="E38" s="18">
        <f>SUM(E39)</f>
        <v>22500</v>
      </c>
      <c r="F38" s="18">
        <f>SUM(F39)</f>
        <v>22500</v>
      </c>
      <c r="G38" s="18">
        <f>SUM(G39)</f>
        <v>22500</v>
      </c>
    </row>
    <row r="39" spans="1:7" ht="15">
      <c r="A39" s="19" t="s">
        <v>64</v>
      </c>
      <c r="B39" s="20" t="s">
        <v>63</v>
      </c>
      <c r="C39" s="21">
        <f>'[1]POSEBNI DIO'!C244+'[1]POSEBNI DIO'!C249</f>
        <v>19062.32</v>
      </c>
      <c r="D39" s="21">
        <f>'[1]POSEBNI DIO'!D244+'[1]POSEBNI DIO'!D249</f>
        <v>22065.16</v>
      </c>
      <c r="E39" s="21">
        <f>'[1]POSEBNI DIO'!E244+'[1]POSEBNI DIO'!E249</f>
        <v>22500</v>
      </c>
      <c r="F39" s="21">
        <f>'[1]POSEBNI DIO'!F244+'[1]POSEBNI DIO'!F249</f>
        <v>22500</v>
      </c>
      <c r="G39" s="21">
        <f>'[1]POSEBNI DIO'!G244+'[1]POSEBNI DIO'!G249</f>
        <v>22500</v>
      </c>
    </row>
    <row r="40" spans="1:7" ht="15">
      <c r="A40" s="13" t="s">
        <v>65</v>
      </c>
      <c r="B40" s="14" t="s">
        <v>66</v>
      </c>
      <c r="C40" s="15">
        <f>C41+C43+C45+C47+C49</f>
        <v>83386.94</v>
      </c>
      <c r="D40" s="15">
        <f>D41+D43+D45+D47+D49</f>
        <v>86578.87</v>
      </c>
      <c r="E40" s="15">
        <f>E41+E43+E45+E47+E49</f>
        <v>38500</v>
      </c>
      <c r="F40" s="15">
        <f>F41+F43+F45+F47+F49</f>
        <v>25500</v>
      </c>
      <c r="G40" s="15">
        <f>G41+G43+G45+G47+G49</f>
        <v>40500</v>
      </c>
    </row>
    <row r="41" spans="1:7" ht="15">
      <c r="A41" s="16" t="s">
        <v>67</v>
      </c>
      <c r="B41" s="17" t="s">
        <v>68</v>
      </c>
      <c r="C41" s="18">
        <f>SUM(C42)</f>
        <v>0</v>
      </c>
      <c r="D41" s="18">
        <f>SUM(D42)</f>
        <v>53000</v>
      </c>
      <c r="E41" s="18">
        <f>SUM(E42)</f>
        <v>10000</v>
      </c>
      <c r="F41" s="18">
        <f>SUM(F42)</f>
        <v>10000</v>
      </c>
      <c r="G41" s="18">
        <f>SUM(G42)</f>
        <v>10000</v>
      </c>
    </row>
    <row r="42" spans="1:7" ht="15">
      <c r="A42" s="19" t="s">
        <v>69</v>
      </c>
      <c r="B42" s="20" t="s">
        <v>68</v>
      </c>
      <c r="C42" s="21">
        <f>'[1]POSEBNI DIO'!C233</f>
        <v>0</v>
      </c>
      <c r="D42" s="21">
        <f>'[1]POSEBNI DIO'!D233</f>
        <v>53000</v>
      </c>
      <c r="E42" s="21">
        <f>'[1]POSEBNI DIO'!E233</f>
        <v>10000</v>
      </c>
      <c r="F42" s="21">
        <f>'[1]POSEBNI DIO'!F233</f>
        <v>10000</v>
      </c>
      <c r="G42" s="21">
        <f>'[1]POSEBNI DIO'!G233</f>
        <v>10000</v>
      </c>
    </row>
    <row r="43" spans="1:7" ht="15">
      <c r="A43" s="16" t="s">
        <v>70</v>
      </c>
      <c r="B43" s="17" t="s">
        <v>71</v>
      </c>
      <c r="C43" s="18">
        <f>SUM(C44)</f>
        <v>0</v>
      </c>
      <c r="D43" s="18">
        <f>SUM(D44)</f>
        <v>0</v>
      </c>
      <c r="E43" s="18">
        <f>SUM(E44)</f>
        <v>0</v>
      </c>
      <c r="F43" s="18">
        <f>SUM(F44)</f>
        <v>0</v>
      </c>
      <c r="G43" s="18">
        <f>SUM(G44)</f>
        <v>0</v>
      </c>
    </row>
    <row r="44" spans="1:7" ht="15">
      <c r="A44" s="19" t="s">
        <v>72</v>
      </c>
      <c r="B44" s="20" t="s">
        <v>71</v>
      </c>
      <c r="C44" s="21"/>
      <c r="D44" s="21"/>
      <c r="E44" s="21"/>
      <c r="F44" s="21"/>
      <c r="G44" s="21"/>
    </row>
    <row r="45" spans="1:7" ht="15">
      <c r="A45" s="16" t="s">
        <v>73</v>
      </c>
      <c r="B45" s="17" t="s">
        <v>74</v>
      </c>
      <c r="C45" s="18">
        <f>SUM(C46)</f>
        <v>3083.3</v>
      </c>
      <c r="D45" s="18">
        <f>SUM(D46)</f>
        <v>398.17</v>
      </c>
      <c r="E45" s="18">
        <f>SUM(E46)</f>
        <v>500</v>
      </c>
      <c r="F45" s="18">
        <f>SUM(F46)</f>
        <v>500</v>
      </c>
      <c r="G45" s="18">
        <f>SUM(G46)</f>
        <v>500</v>
      </c>
    </row>
    <row r="46" spans="1:7" ht="15">
      <c r="A46" s="19" t="s">
        <v>75</v>
      </c>
      <c r="B46" s="20" t="s">
        <v>74</v>
      </c>
      <c r="C46" s="21">
        <f>'[1]POSEBNI DIO'!C204</f>
        <v>3083.3</v>
      </c>
      <c r="D46" s="21">
        <f>'[1]POSEBNI DIO'!D204</f>
        <v>398.17</v>
      </c>
      <c r="E46" s="21">
        <f>'[1]POSEBNI DIO'!E204</f>
        <v>500</v>
      </c>
      <c r="F46" s="21">
        <f>'[1]POSEBNI DIO'!F204</f>
        <v>500</v>
      </c>
      <c r="G46" s="21">
        <f>'[1]POSEBNI DIO'!G204</f>
        <v>500</v>
      </c>
    </row>
    <row r="47" spans="1:7" ht="15">
      <c r="A47" s="16" t="s">
        <v>76</v>
      </c>
      <c r="B47" s="17" t="s">
        <v>77</v>
      </c>
      <c r="C47" s="18">
        <f>SUM(C48)</f>
        <v>66658.08</v>
      </c>
      <c r="D47" s="18">
        <f>SUM(D48)</f>
        <v>18581.190000000002</v>
      </c>
      <c r="E47" s="18">
        <f>SUM(E48)</f>
        <v>13000</v>
      </c>
      <c r="F47" s="18">
        <f>SUM(F48)</f>
        <v>15000</v>
      </c>
      <c r="G47" s="18">
        <f>SUM(G48)</f>
        <v>30000</v>
      </c>
    </row>
    <row r="48" spans="1:7" ht="15">
      <c r="A48" s="19" t="s">
        <v>78</v>
      </c>
      <c r="B48" s="20" t="s">
        <v>77</v>
      </c>
      <c r="C48" s="21">
        <f>'[1]POSEBNI DIO'!C121</f>
        <v>66658.08</v>
      </c>
      <c r="D48" s="21">
        <f>'[1]POSEBNI DIO'!D121</f>
        <v>18581.190000000002</v>
      </c>
      <c r="E48" s="21">
        <f>'[1]POSEBNI DIO'!E121</f>
        <v>13000</v>
      </c>
      <c r="F48" s="21">
        <f>'[1]POSEBNI DIO'!F121</f>
        <v>15000</v>
      </c>
      <c r="G48" s="21">
        <f>'[1]POSEBNI DIO'!G121</f>
        <v>30000</v>
      </c>
    </row>
    <row r="49" spans="1:7" ht="15">
      <c r="A49" s="16" t="s">
        <v>79</v>
      </c>
      <c r="B49" s="17" t="s">
        <v>80</v>
      </c>
      <c r="C49" s="18">
        <f>SUM(C50)</f>
        <v>13645.56</v>
      </c>
      <c r="D49" s="18">
        <f>SUM(D50)</f>
        <v>14599.51</v>
      </c>
      <c r="E49" s="18">
        <f>SUM(E50)</f>
        <v>15000</v>
      </c>
      <c r="F49" s="18">
        <f>SUM(F50)</f>
        <v>0</v>
      </c>
      <c r="G49" s="18">
        <f>SUM(G50)</f>
        <v>0</v>
      </c>
    </row>
    <row r="50" spans="1:7" ht="15">
      <c r="A50" s="19" t="s">
        <v>81</v>
      </c>
      <c r="B50" s="20" t="s">
        <v>80</v>
      </c>
      <c r="C50" s="21">
        <f>'[1]POSEBNI DIO'!C209</f>
        <v>13645.56</v>
      </c>
      <c r="D50" s="21">
        <f>'[1]POSEBNI DIO'!D209</f>
        <v>14599.51</v>
      </c>
      <c r="E50" s="21">
        <f>'[1]POSEBNI DIO'!E209</f>
        <v>15000</v>
      </c>
      <c r="F50" s="21">
        <f>'[1]POSEBNI DIO'!F209</f>
        <v>0</v>
      </c>
      <c r="G50" s="21">
        <f>'[1]POSEBNI DIO'!G209</f>
        <v>0</v>
      </c>
    </row>
    <row r="51" spans="1:9" ht="15">
      <c r="A51" s="13" t="s">
        <v>82</v>
      </c>
      <c r="B51" s="14" t="s">
        <v>83</v>
      </c>
      <c r="C51" s="15">
        <f>C52+C54+C56+C58</f>
        <v>33825.45</v>
      </c>
      <c r="D51" s="15">
        <f>D52+D54+D56+D58</f>
        <v>40878.63</v>
      </c>
      <c r="E51" s="15">
        <f>E52+E54+E56+E58</f>
        <v>56400</v>
      </c>
      <c r="F51" s="15">
        <f>F52+F54+F56+F58</f>
        <v>56400</v>
      </c>
      <c r="G51" s="15">
        <f>G52+G54+G56+G58</f>
        <v>56400</v>
      </c>
      <c r="I51" s="24"/>
    </row>
    <row r="52" spans="1:7" ht="15">
      <c r="A52" s="16" t="s">
        <v>84</v>
      </c>
      <c r="B52" s="17" t="s">
        <v>85</v>
      </c>
      <c r="C52" s="18">
        <f>SUM(C53)</f>
        <v>14575.07</v>
      </c>
      <c r="D52" s="18">
        <f>SUM(D53)</f>
        <v>10617.83</v>
      </c>
      <c r="E52" s="18">
        <f>SUM(E53)</f>
        <v>14000</v>
      </c>
      <c r="F52" s="18">
        <f>SUM(F53)</f>
        <v>14000</v>
      </c>
      <c r="G52" s="18">
        <f>SUM(G53)</f>
        <v>14000</v>
      </c>
    </row>
    <row r="53" spans="1:7" ht="15">
      <c r="A53" s="19" t="s">
        <v>86</v>
      </c>
      <c r="B53" s="20" t="s">
        <v>85</v>
      </c>
      <c r="C53" s="21">
        <f>'[1]POSEBNI DIO'!C297+'[1]POSEBNI DIO'!C302+'[1]POSEBNI DIO'!C307</f>
        <v>14575.07</v>
      </c>
      <c r="D53" s="21">
        <f>'[1]POSEBNI DIO'!D297+'[1]POSEBNI DIO'!D302+'[1]POSEBNI DIO'!D307</f>
        <v>10617.83</v>
      </c>
      <c r="E53" s="21">
        <f>'[1]POSEBNI DIO'!E297+'[1]POSEBNI DIO'!E302+'[1]POSEBNI DIO'!E307</f>
        <v>14000</v>
      </c>
      <c r="F53" s="21">
        <f>'[1]POSEBNI DIO'!F297+'[1]POSEBNI DIO'!F302+'[1]POSEBNI DIO'!F307</f>
        <v>14000</v>
      </c>
      <c r="G53" s="21">
        <f>'[1]POSEBNI DIO'!G297+'[1]POSEBNI DIO'!G302+'[1]POSEBNI DIO'!G307</f>
        <v>14000</v>
      </c>
    </row>
    <row r="54" spans="1:7" ht="15">
      <c r="A54" s="16" t="s">
        <v>87</v>
      </c>
      <c r="B54" s="17" t="s">
        <v>88</v>
      </c>
      <c r="C54" s="18">
        <f>SUM(C55)</f>
        <v>19051.3</v>
      </c>
      <c r="D54" s="18">
        <f>SUM(D55)</f>
        <v>27606.34</v>
      </c>
      <c r="E54" s="18">
        <f>SUM(E55)</f>
        <v>27400</v>
      </c>
      <c r="F54" s="18">
        <f>SUM(F55)</f>
        <v>27400</v>
      </c>
      <c r="G54" s="18">
        <f>SUM(G55)</f>
        <v>27400</v>
      </c>
    </row>
    <row r="55" spans="1:7" ht="15">
      <c r="A55" s="19" t="s">
        <v>89</v>
      </c>
      <c r="B55" s="20" t="s">
        <v>88</v>
      </c>
      <c r="C55" s="21">
        <f>'[1]POSEBNI DIO'!C286+'[1]POSEBNI DIO'!C292+'[1]POSEBNI DIO'!C322+'[1]POSEBNI DIO'!C330</f>
        <v>19051.3</v>
      </c>
      <c r="D55" s="21">
        <f>'[1]POSEBNI DIO'!D286+'[1]POSEBNI DIO'!D292+'[1]POSEBNI DIO'!D322+'[1]POSEBNI DIO'!D330</f>
        <v>27606.34</v>
      </c>
      <c r="E55" s="21">
        <f>'[1]POSEBNI DIO'!E286+'[1]POSEBNI DIO'!E292+'[1]POSEBNI DIO'!E322+'[1]POSEBNI DIO'!E330</f>
        <v>27400</v>
      </c>
      <c r="F55" s="21">
        <f>'[1]POSEBNI DIO'!F286+'[1]POSEBNI DIO'!F292+'[1]POSEBNI DIO'!F322+'[1]POSEBNI DIO'!F330</f>
        <v>27400</v>
      </c>
      <c r="G55" s="21">
        <f>'[1]POSEBNI DIO'!G286+'[1]POSEBNI DIO'!G292+'[1]POSEBNI DIO'!G322+'[1]POSEBNI DIO'!G330</f>
        <v>27400</v>
      </c>
    </row>
    <row r="56" spans="1:7" ht="15">
      <c r="A56" s="16" t="s">
        <v>90</v>
      </c>
      <c r="B56" s="17" t="s">
        <v>91</v>
      </c>
      <c r="C56" s="18">
        <f>SUM(C57)</f>
        <v>0</v>
      </c>
      <c r="D56" s="18">
        <f>SUM(D57)</f>
        <v>0</v>
      </c>
      <c r="E56" s="18">
        <f>SUM(E57)</f>
        <v>0</v>
      </c>
      <c r="F56" s="18">
        <f>SUM(F57)</f>
        <v>0</v>
      </c>
      <c r="G56" s="18">
        <f>SUM(G57)</f>
        <v>0</v>
      </c>
    </row>
    <row r="57" spans="1:7" ht="15">
      <c r="A57" s="19">
        <v>830</v>
      </c>
      <c r="B57" s="20" t="s">
        <v>91</v>
      </c>
      <c r="C57" s="21"/>
      <c r="D57" s="21"/>
      <c r="E57" s="21"/>
      <c r="F57" s="21"/>
      <c r="G57" s="21"/>
    </row>
    <row r="58" spans="1:7" ht="15">
      <c r="A58" s="16" t="s">
        <v>92</v>
      </c>
      <c r="B58" s="17" t="s">
        <v>93</v>
      </c>
      <c r="C58" s="18">
        <f>SUM(C59)</f>
        <v>199.08</v>
      </c>
      <c r="D58" s="18">
        <f>SUM(D59)</f>
        <v>2654.46</v>
      </c>
      <c r="E58" s="18">
        <f>SUM(E59)</f>
        <v>15000</v>
      </c>
      <c r="F58" s="18">
        <f>SUM(F59)</f>
        <v>15000</v>
      </c>
      <c r="G58" s="18">
        <f>SUM(G59)</f>
        <v>15000</v>
      </c>
    </row>
    <row r="59" spans="1:7" ht="15">
      <c r="A59" s="19" t="s">
        <v>94</v>
      </c>
      <c r="B59" s="20" t="s">
        <v>93</v>
      </c>
      <c r="C59" s="21">
        <f>'[1]POSEBNI DIO'!C317</f>
        <v>199.08</v>
      </c>
      <c r="D59" s="21">
        <f>'[1]POSEBNI DIO'!D317</f>
        <v>2654.46</v>
      </c>
      <c r="E59" s="21">
        <f>'[1]POSEBNI DIO'!E317</f>
        <v>15000</v>
      </c>
      <c r="F59" s="21">
        <f>'[1]POSEBNI DIO'!F317</f>
        <v>15000</v>
      </c>
      <c r="G59" s="21">
        <f>'[1]POSEBNI DIO'!G317</f>
        <v>15000</v>
      </c>
    </row>
    <row r="60" spans="1:9" ht="15">
      <c r="A60" s="13" t="s">
        <v>95</v>
      </c>
      <c r="B60" s="14" t="s">
        <v>96</v>
      </c>
      <c r="C60" s="15">
        <f>C61+C64+C66</f>
        <v>25907.489999999998</v>
      </c>
      <c r="D60" s="15">
        <f>D61+D64+D66</f>
        <v>31853.48</v>
      </c>
      <c r="E60" s="15">
        <f>E61+E64+E66</f>
        <v>70500</v>
      </c>
      <c r="F60" s="15">
        <f>F61+F64+F66</f>
        <v>70500</v>
      </c>
      <c r="G60" s="15">
        <f>G61+G64+G66</f>
        <v>70500</v>
      </c>
      <c r="I60" s="24"/>
    </row>
    <row r="61" spans="1:7" ht="15">
      <c r="A61" s="16" t="s">
        <v>97</v>
      </c>
      <c r="B61" s="17" t="s">
        <v>98</v>
      </c>
      <c r="C61" s="18">
        <f>SUM(C62:C63)</f>
        <v>21368.37</v>
      </c>
      <c r="D61" s="18">
        <f>SUM(D62:D63)</f>
        <v>22562.88</v>
      </c>
      <c r="E61" s="18">
        <f>SUM(E62:E63)</f>
        <v>60000</v>
      </c>
      <c r="F61" s="18">
        <f>SUM(F62:F63)</f>
        <v>60000</v>
      </c>
      <c r="G61" s="18">
        <f>SUM(G62:G63)</f>
        <v>60000</v>
      </c>
    </row>
    <row r="62" spans="1:7" ht="15">
      <c r="A62" s="19" t="s">
        <v>99</v>
      </c>
      <c r="B62" s="20" t="s">
        <v>100</v>
      </c>
      <c r="C62" s="21">
        <f>'[1]POSEBNI DIO'!C351</f>
        <v>21368.37</v>
      </c>
      <c r="D62" s="21">
        <f>'[1]POSEBNI DIO'!D351</f>
        <v>22562.88</v>
      </c>
      <c r="E62" s="21">
        <f>'[1]POSEBNI DIO'!E351</f>
        <v>60000</v>
      </c>
      <c r="F62" s="21">
        <f>'[1]POSEBNI DIO'!F351</f>
        <v>60000</v>
      </c>
      <c r="G62" s="21">
        <f>'[1]POSEBNI DIO'!G351</f>
        <v>60000</v>
      </c>
    </row>
    <row r="63" spans="1:7" ht="15">
      <c r="A63" s="19" t="s">
        <v>101</v>
      </c>
      <c r="B63" s="20" t="s">
        <v>102</v>
      </c>
      <c r="C63" s="21"/>
      <c r="D63" s="21"/>
      <c r="E63" s="21"/>
      <c r="F63" s="21"/>
      <c r="G63" s="21"/>
    </row>
    <row r="64" spans="1:7" ht="15">
      <c r="A64" s="16" t="s">
        <v>103</v>
      </c>
      <c r="B64" s="17" t="s">
        <v>104</v>
      </c>
      <c r="C64" s="18">
        <f>SUM(C65)</f>
        <v>0</v>
      </c>
      <c r="D64" s="18">
        <f>SUM(D65)</f>
        <v>1327.23</v>
      </c>
      <c r="E64" s="18">
        <f>SUM(E65)</f>
        <v>1500</v>
      </c>
      <c r="F64" s="18">
        <f>SUM(F65)</f>
        <v>1500</v>
      </c>
      <c r="G64" s="18">
        <f>SUM(G65)</f>
        <v>1500</v>
      </c>
    </row>
    <row r="65" spans="1:7" ht="15">
      <c r="A65" s="19" t="s">
        <v>105</v>
      </c>
      <c r="B65" s="20" t="s">
        <v>106</v>
      </c>
      <c r="C65" s="21">
        <f>'[1]POSEBNI DIO'!C348</f>
        <v>0</v>
      </c>
      <c r="D65" s="21">
        <f>'[1]POSEBNI DIO'!D348</f>
        <v>1327.23</v>
      </c>
      <c r="E65" s="21">
        <f>'[1]POSEBNI DIO'!E348</f>
        <v>1500</v>
      </c>
      <c r="F65" s="21">
        <f>'[1]POSEBNI DIO'!F348</f>
        <v>1500</v>
      </c>
      <c r="G65" s="21">
        <f>'[1]POSEBNI DIO'!G348</f>
        <v>1500</v>
      </c>
    </row>
    <row r="66" spans="1:7" ht="15">
      <c r="A66" s="16" t="s">
        <v>107</v>
      </c>
      <c r="B66" s="17" t="s">
        <v>108</v>
      </c>
      <c r="C66" s="18">
        <f>SUM(C67)</f>
        <v>4539.12</v>
      </c>
      <c r="D66" s="18">
        <f>SUM(D67)</f>
        <v>7963.37</v>
      </c>
      <c r="E66" s="18">
        <f>SUM(E67)</f>
        <v>9000</v>
      </c>
      <c r="F66" s="18">
        <f>SUM(F67)</f>
        <v>9000</v>
      </c>
      <c r="G66" s="18">
        <f>SUM(G67)</f>
        <v>9000</v>
      </c>
    </row>
    <row r="67" spans="1:7" ht="15">
      <c r="A67" s="19" t="s">
        <v>109</v>
      </c>
      <c r="B67" s="20" t="s">
        <v>110</v>
      </c>
      <c r="C67" s="21">
        <f>'[1]POSEBNI DIO'!C339</f>
        <v>4539.12</v>
      </c>
      <c r="D67" s="21">
        <f>'[1]POSEBNI DIO'!D339</f>
        <v>7963.37</v>
      </c>
      <c r="E67" s="21">
        <f>'[1]POSEBNI DIO'!E339</f>
        <v>9000</v>
      </c>
      <c r="F67" s="21">
        <f>'[1]POSEBNI DIO'!F339</f>
        <v>9000</v>
      </c>
      <c r="G67" s="21">
        <f>'[1]POSEBNI DIO'!G339</f>
        <v>9000</v>
      </c>
    </row>
    <row r="68" spans="1:9" ht="15">
      <c r="A68" s="13">
        <v>10</v>
      </c>
      <c r="B68" s="14" t="s">
        <v>111</v>
      </c>
      <c r="C68" s="15">
        <f>C69+C71+C73</f>
        <v>39432.45</v>
      </c>
      <c r="D68" s="15">
        <f>D69+D71+D73</f>
        <v>20572.030000000002</v>
      </c>
      <c r="E68" s="15">
        <f>E69+E71+E73</f>
        <v>23990.59</v>
      </c>
      <c r="F68" s="15">
        <f>F69+F71+F73</f>
        <v>23990.59</v>
      </c>
      <c r="G68" s="15">
        <f>G69+G71+G73</f>
        <v>23990.59</v>
      </c>
      <c r="I68" s="24"/>
    </row>
    <row r="69" spans="1:7" ht="15">
      <c r="A69" s="16">
        <v>104</v>
      </c>
      <c r="B69" s="17" t="s">
        <v>112</v>
      </c>
      <c r="C69" s="18">
        <f>SUM(C70)</f>
        <v>3981.68</v>
      </c>
      <c r="D69" s="18">
        <f>SUM(D70)</f>
        <v>6636.14</v>
      </c>
      <c r="E69" s="18">
        <f>SUM(E70)</f>
        <v>9290.59</v>
      </c>
      <c r="F69" s="18">
        <f>SUM(F70)</f>
        <v>9290.59</v>
      </c>
      <c r="G69" s="18">
        <f>SUM(G70)</f>
        <v>9290.59</v>
      </c>
    </row>
    <row r="70" spans="1:7" ht="15">
      <c r="A70" s="19">
        <v>1040</v>
      </c>
      <c r="B70" s="20" t="s">
        <v>112</v>
      </c>
      <c r="C70" s="21">
        <f>'[1]POSEBNI DIO'!C360</f>
        <v>3981.68</v>
      </c>
      <c r="D70" s="21">
        <f>'[1]POSEBNI DIO'!D360</f>
        <v>6636.14</v>
      </c>
      <c r="E70" s="21">
        <f>'[1]POSEBNI DIO'!E360</f>
        <v>9290.59</v>
      </c>
      <c r="F70" s="21">
        <f>'[1]POSEBNI DIO'!F360</f>
        <v>9290.59</v>
      </c>
      <c r="G70" s="21">
        <f>'[1]POSEBNI DIO'!G360</f>
        <v>9290.59</v>
      </c>
    </row>
    <row r="71" spans="1:7" ht="15">
      <c r="A71" s="22" t="s">
        <v>113</v>
      </c>
      <c r="B71" s="23" t="s">
        <v>114</v>
      </c>
      <c r="C71" s="18">
        <f>SUM(C72)</f>
        <v>0</v>
      </c>
      <c r="D71" s="18">
        <f>SUM(D72)</f>
        <v>0</v>
      </c>
      <c r="E71" s="18">
        <f>SUM(E72)</f>
        <v>0</v>
      </c>
      <c r="F71" s="18">
        <f>SUM(F72)</f>
        <v>0</v>
      </c>
      <c r="G71" s="18">
        <f>SUM(G72)</f>
        <v>0</v>
      </c>
    </row>
    <row r="72" spans="1:7" ht="15">
      <c r="A72" s="25" t="s">
        <v>115</v>
      </c>
      <c r="B72" s="26" t="s">
        <v>116</v>
      </c>
      <c r="C72" s="21"/>
      <c r="D72" s="21"/>
      <c r="E72" s="21"/>
      <c r="F72" s="21"/>
      <c r="G72" s="21"/>
    </row>
    <row r="73" spans="1:7" ht="15">
      <c r="A73" s="22" t="s">
        <v>117</v>
      </c>
      <c r="B73" s="23" t="s">
        <v>118</v>
      </c>
      <c r="C73" s="18">
        <f>SUM(C74)</f>
        <v>35450.77</v>
      </c>
      <c r="D73" s="18">
        <f>SUM(D74)</f>
        <v>13935.890000000001</v>
      </c>
      <c r="E73" s="18">
        <f>SUM(E74)</f>
        <v>14700</v>
      </c>
      <c r="F73" s="18">
        <f>SUM(F74)</f>
        <v>14700</v>
      </c>
      <c r="G73" s="18">
        <f>SUM(G74)</f>
        <v>14700</v>
      </c>
    </row>
    <row r="74" spans="1:7" ht="15">
      <c r="A74" s="25" t="s">
        <v>119</v>
      </c>
      <c r="B74" s="26" t="s">
        <v>118</v>
      </c>
      <c r="C74" s="21">
        <f>'[1]POSEBNI DIO'!C365+'[1]POSEBNI DIO'!C373+'[1]POSEBNI DIO'!C378</f>
        <v>35450.77</v>
      </c>
      <c r="D74" s="21">
        <f>'[1]POSEBNI DIO'!D365+'[1]POSEBNI DIO'!D373+'[1]POSEBNI DIO'!D378</f>
        <v>13935.890000000001</v>
      </c>
      <c r="E74" s="21">
        <f>'[1]POSEBNI DIO'!E365+'[1]POSEBNI DIO'!E373+'[1]POSEBNI DIO'!E378</f>
        <v>14700</v>
      </c>
      <c r="F74" s="21">
        <f>'[1]POSEBNI DIO'!F365+'[1]POSEBNI DIO'!F373+'[1]POSEBNI DIO'!F378</f>
        <v>14700</v>
      </c>
      <c r="G74" s="21">
        <f>'[1]POSEBNI DIO'!G365+'[1]POSEBNI DIO'!G373+'[1]POSEBNI DIO'!G378</f>
        <v>14700</v>
      </c>
    </row>
    <row r="75" spans="1:7" ht="15">
      <c r="A75" s="27"/>
      <c r="B75" s="28" t="s">
        <v>120</v>
      </c>
      <c r="C75" s="29">
        <f>C68+C60+C51+C40+C35+C20+C15+C11</f>
        <v>670776.87</v>
      </c>
      <c r="D75" s="29">
        <f>D68+D60+D51+D40+D35+D20+D15+D11</f>
        <v>632611.2700000001</v>
      </c>
      <c r="E75" s="29">
        <f>E68+E60+E51+E40+E35+E20+E15+E11</f>
        <v>970790.59</v>
      </c>
      <c r="F75" s="29">
        <f>F68+F60+F51+F40+F35+F20+F15+F11</f>
        <v>711690.59</v>
      </c>
      <c r="G75" s="29">
        <f>G68+G60+G51+G40+G35+G20+G15+G11</f>
        <v>769490.59</v>
      </c>
    </row>
    <row r="77" spans="3:7" ht="15">
      <c r="C77" s="31"/>
      <c r="D77" s="31"/>
      <c r="E77" s="31"/>
      <c r="F77" s="31"/>
      <c r="G77" s="31"/>
    </row>
  </sheetData>
  <sheetProtection/>
  <mergeCells count="6">
    <mergeCell ref="A1:G1"/>
    <mergeCell ref="A3:G3"/>
    <mergeCell ref="A5:G5"/>
    <mergeCell ref="A7:G7"/>
    <mergeCell ref="A9:B9"/>
    <mergeCell ref="A10:B10"/>
  </mergeCells>
  <printOptions/>
  <pageMargins left="0.7086614173228347" right="0.7086614173228347" top="0.5511811023622047" bottom="0.5905511811023623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</dc:creator>
  <cp:keywords/>
  <dc:description/>
  <cp:lastModifiedBy>trist</cp:lastModifiedBy>
  <dcterms:created xsi:type="dcterms:W3CDTF">2023-11-21T13:24:58Z</dcterms:created>
  <dcterms:modified xsi:type="dcterms:W3CDTF">2023-11-21T13:25:20Z</dcterms:modified>
  <cp:category/>
  <cp:version/>
  <cp:contentType/>
  <cp:contentStatus/>
</cp:coreProperties>
</file>