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POSEBNI DIO" sheetId="1" r:id="rId1"/>
  </sheets>
  <externalReferences>
    <externalReference r:id="rId4"/>
  </externalReferences>
  <definedNames>
    <definedName name="_xlnm._FilterDatabase" localSheetId="0" hidden="1">'POSEBNI DIO'!$A$5:$G$381</definedName>
    <definedName name="_xlnm.Print_Titles" localSheetId="0">'POSEBNI DIO'!$1:$1</definedName>
  </definedNames>
  <calcPr fullCalcOnLoad="1"/>
</workbook>
</file>

<file path=xl/sharedStrings.xml><?xml version="1.0" encoding="utf-8"?>
<sst xmlns="http://schemas.openxmlformats.org/spreadsheetml/2006/main" count="503" uniqueCount="123">
  <si>
    <t>PRORAČUN OPĆINE ZADVARJE ZA 2024. I PROJEKCIJA ZA 2025. I 2026. GODINU</t>
  </si>
  <si>
    <t>II. POSEBNI DIO</t>
  </si>
  <si>
    <t>Šifra</t>
  </si>
  <si>
    <t xml:space="preserve">Naziv </t>
  </si>
  <si>
    <t>Izvršenje 2022.</t>
  </si>
  <si>
    <t>Plan 2023.</t>
  </si>
  <si>
    <t>Proračun za 2024.</t>
  </si>
  <si>
    <t>Projekcija proračuna
za 2025.</t>
  </si>
  <si>
    <t>Projekcija proračuna
za 2026.</t>
  </si>
  <si>
    <t>RAZDJEL 001</t>
  </si>
  <si>
    <t>Načelnik i Upravni odjel za opće poslove</t>
  </si>
  <si>
    <t>GLAVA 00101</t>
  </si>
  <si>
    <t>PROGRAM 1000</t>
  </si>
  <si>
    <t>Redovno funkcioniranje općine</t>
  </si>
  <si>
    <t>Aktivnost A100001 Financiranje redovne djelatnosti Općine</t>
  </si>
  <si>
    <t>Funkcijska klasifikacija  0111 Izvršna  i zakonodavna tijela</t>
  </si>
  <si>
    <t>Izvor  1.1. opći prihodi i primici</t>
  </si>
  <si>
    <t>3</t>
  </si>
  <si>
    <t>Rashodi poslovanja</t>
  </si>
  <si>
    <t>31</t>
  </si>
  <si>
    <t>Rashodi za zaposlene</t>
  </si>
  <si>
    <t>32</t>
  </si>
  <si>
    <t>Materijalni rashodi</t>
  </si>
  <si>
    <t>Financijski rashodi</t>
  </si>
  <si>
    <t>Aktivnost A100002 Osobni automobil</t>
  </si>
  <si>
    <t xml:space="preserve">Aktivnost A100003 Vanjski suradnici </t>
  </si>
  <si>
    <t>Aktivnost A100004 Financiranje rada stranaka, izbora, izborne promidžbe</t>
  </si>
  <si>
    <t>Aktivnost T100001 Sanacija zgrade općine</t>
  </si>
  <si>
    <t>Izvor  5.3. Prihod za posebne namjene</t>
  </si>
  <si>
    <t>Izvor  4.1. Pomoći</t>
  </si>
  <si>
    <t>Aktivnost T100002 Zapošljavanje - programi i pomoći središnje države</t>
  </si>
  <si>
    <t>Kapitalni projekt K100001 Nabava dugotrajne imovine za općinske prostorije</t>
  </si>
  <si>
    <t>Rashodi za nbavu nefinancijske imovine</t>
  </si>
  <si>
    <t>Rashodi za nabavu proizvedene dugotrajne imovine</t>
  </si>
  <si>
    <t>PROGRAM 1001</t>
  </si>
  <si>
    <t>Zaštita i spašavanje</t>
  </si>
  <si>
    <t>Aktivnost A100101 Financiranje djelatnosti DVD-a i planovi zaštite od požara</t>
  </si>
  <si>
    <t>Funkcijska klasifikacija  0320 Usluge protupožarne zaštite</t>
  </si>
  <si>
    <t>38</t>
  </si>
  <si>
    <t>Ostali rashodi</t>
  </si>
  <si>
    <t>Aktivnost A100102 Financiranje DVD-a sezonski vatrogasci</t>
  </si>
  <si>
    <t>Aktivnost A100103 Financiranje HGSS</t>
  </si>
  <si>
    <t>Funkcijska klasifikacija  0360 Rashodi za javni red i sigurnost koji nisu drugdje svrstani</t>
  </si>
  <si>
    <t>Aktivnost A100104  Financiranje crvenog križa</t>
  </si>
  <si>
    <t>Aktivnost A100105 Naknade ostalim sudionicima Zaštite i spašavanja</t>
  </si>
  <si>
    <t>Aktivnost T100101 Prevencija krimaninaliteta u SDŽ</t>
  </si>
  <si>
    <t>PROGRAM 1002</t>
  </si>
  <si>
    <t>Održavanje objekata i uređenje komunalne infrastrukture</t>
  </si>
  <si>
    <t>Aktivnost A100201 Prometna infrastruktura - priprema, projektiranje, sanacija, rekonstrukcija i izgradnja</t>
  </si>
  <si>
    <t>Funkcijska klasifikacija  0451 Cestovni promet</t>
  </si>
  <si>
    <t>Aktivnost A100202 Poljski putevi - priprema, projektiranje, sanacija, rekonstrukcija i izgradnja</t>
  </si>
  <si>
    <t>Aktivnost A100203 Javne, hortikulturne i druge površine - izgradnja, uređenje i održavanje</t>
  </si>
  <si>
    <t>Funkcijska klasifikacija  0490 Ekonomski poslovi koji nisu drugdje svrstani</t>
  </si>
  <si>
    <t>Aktivnost A100204 Ulična rasvjeta</t>
  </si>
  <si>
    <t>Funkcijska klasifikacija  0640 Ulična rasvjeta</t>
  </si>
  <si>
    <t>Aktivnost A100205 Mrtvačnica i groblja - izgradnja i uređenje</t>
  </si>
  <si>
    <t>PROGRAM 1003</t>
  </si>
  <si>
    <t>Stočni sajam i tržnica</t>
  </si>
  <si>
    <t>Aktivnost A100301 Trgovi i tržnice - izgradnja, održavnje i projektiranje</t>
  </si>
  <si>
    <t>Funkcijska klasifikacija  0411 Opći ekonomski i trgovački poslovi</t>
  </si>
  <si>
    <t>Aktivnost A100302 Održavanje i uređenje javnog WC</t>
  </si>
  <si>
    <t>PROGRAM 1004</t>
  </si>
  <si>
    <t>Turističke aktivnosti</t>
  </si>
  <si>
    <t>Aktivnost A100401 Uređenje turističke infrastrukture</t>
  </si>
  <si>
    <t>Funkcijska klasifikacija  0473 Turizam</t>
  </si>
  <si>
    <t>PROGRAM 1005</t>
  </si>
  <si>
    <t>Program izgradnje komunalnih građevina</t>
  </si>
  <si>
    <t>Kapitalni projekt K100501 Razvoj gospodarske zone</t>
  </si>
  <si>
    <t>Rashodi za nabavu neproizvedene dugotrajne imovine</t>
  </si>
  <si>
    <t xml:space="preserve">Kapitalni projekt K100502 Prometna infrastruktura- priprema, projektiranje, sanacija, rekonstrukcija i izgradnja </t>
  </si>
  <si>
    <t>Kapitalni projekt K100503 Odvodnja - priprema, projektiranje, rekostrukcija i izgradnja</t>
  </si>
  <si>
    <t>Funkcijska klasifikacija  0455 Promet cjevovodima i ostali promet</t>
  </si>
  <si>
    <t>Kapitalni projekt K100504 Infrastruktura u poljoprivredi</t>
  </si>
  <si>
    <t>PROGRAM 1006</t>
  </si>
  <si>
    <t xml:space="preserve"> Prostorno uređenje i unapređenje stanovanja</t>
  </si>
  <si>
    <t>Aktivnost A100601 Opskrba pitkom vodom</t>
  </si>
  <si>
    <t>Funkcijska klasifikacija  0630 Opskrba vodom</t>
  </si>
  <si>
    <t>Kapitalni projekt K100601 Prostorni planovi, strateški planovi  i ostala dokumentacija - izrada</t>
  </si>
  <si>
    <t>Funkcijska klasifikacija  0660 Rashodi vezani uz stanovanje i komunalne pogodnosti</t>
  </si>
  <si>
    <t>Kapitalni projekt K100602 Dječja, sportska igrališta i odmarališta (uređenje, sanacija, izgradnja)</t>
  </si>
  <si>
    <t>Kapitalni projekt K100603 Razvoj nove stambene zone</t>
  </si>
  <si>
    <t>Funkcijska klasifikacija  0610 Razvoj stanovanja</t>
  </si>
  <si>
    <t>PROGRAM 1007</t>
  </si>
  <si>
    <t>Program zaštite okoliša i životne sredine</t>
  </si>
  <si>
    <t>Aktivnost A100701 Deratizacija i dezinsekcija</t>
  </si>
  <si>
    <t>Funkcijska klasifikacija  0560 Poslovi i usluge zaštite okoliša koji nisu drugdje svrstani</t>
  </si>
  <si>
    <t>Aktivnost A100702 Higijeničarska služba, zaštita životinja i veterinarske usluge</t>
  </si>
  <si>
    <t>Aktivnost A100703 Sanacija odlagališta, zbrinjavanje otpada</t>
  </si>
  <si>
    <t>Funkcijska klasifikacija  0510 Gospodarenje otpadom</t>
  </si>
  <si>
    <t>Aktivnost A100704 Naknada za deponij</t>
  </si>
  <si>
    <t>Kapitalni projekt K100701 Oprema za skupljanje otpada</t>
  </si>
  <si>
    <t>Pomoći dane u inozemstvo i unutar općeg proračuna</t>
  </si>
  <si>
    <t>PROGRAM 1008</t>
  </si>
  <si>
    <t>Potrebe u kulturi, rekreacija i šport</t>
  </si>
  <si>
    <t>Aktivnost A100801 Potrebe u kulturi</t>
  </si>
  <si>
    <t>Funkcijska klasifikacija  0820 Službe kulture</t>
  </si>
  <si>
    <t>Aktivnost A100802 Kulturna baština Općine Zadvarje</t>
  </si>
  <si>
    <t>Aktivnost A100803 Potpore u športu (Športska i Lovačka društva)</t>
  </si>
  <si>
    <t>Funkcijska klasifikacija  0810 Službe rekreacije i sporta</t>
  </si>
  <si>
    <t>Aktivnost A100804 Potpore udrugama</t>
  </si>
  <si>
    <t>Aktivnost A100805 Organizacija "Zadvarski šušur" i smotra klapa</t>
  </si>
  <si>
    <t>Aktivnost A100806 Potpore vjerskim zajednicama</t>
  </si>
  <si>
    <t>Funkcijska klasifikacija  0840 Religijske i druge službe zajednice</t>
  </si>
  <si>
    <t>Kapitalni projekt K100801 Održavanje spomenika - Tvrđava Duare</t>
  </si>
  <si>
    <t>Kapitalni projekt K100802 Uređenje i opremanje "Doma kulture"</t>
  </si>
  <si>
    <t>PROGRAM 1009</t>
  </si>
  <si>
    <t>Obrazovanje (Osnovno,srednje,visoko)</t>
  </si>
  <si>
    <t>Aktivnost A100901 Stipendije i jednokratne pomoći</t>
  </si>
  <si>
    <t>Funkcijska klasifikacija  0941 Visoka naobrazba I i II stupanj</t>
  </si>
  <si>
    <t>Naknade građanima i kućanstvima na temelju osiguranja i druge naknade</t>
  </si>
  <si>
    <t>Aktivnost A100902 Prijevoz učenika i studenata</t>
  </si>
  <si>
    <t>Funkcijska klasifikacija  0922 Više srednjoškolsko obrazovanje</t>
  </si>
  <si>
    <t>PROGRAM 1010</t>
  </si>
  <si>
    <t>Dječiji vrtić</t>
  </si>
  <si>
    <t>Aktivnost A101001 Dječiji vrtić</t>
  </si>
  <si>
    <t>Funkcijska klasifikacija  1040 Obitelj i djeca</t>
  </si>
  <si>
    <t>PROGRAM 1011</t>
  </si>
  <si>
    <t>Pomoć obiteljima i kućanstvima</t>
  </si>
  <si>
    <t xml:space="preserve">Aktivnost A101101 Porodiljne naknade </t>
  </si>
  <si>
    <t>Aktivnost A101102 Pomoć obiteljima i kućanstvima</t>
  </si>
  <si>
    <t>Funkcijska klasifikacija  1090 Aktivnosti socijalne zaštite koje nisu drugdje svrstane</t>
  </si>
  <si>
    <t>Aktivnost A101103 Pomoć neprofitnim socijalnim organizacijama</t>
  </si>
  <si>
    <t>Aktivnost A101104 Troškovi prijevoza građanstvo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</si>
</sst>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1" applyNumberFormat="0" applyFont="0" applyAlignment="0" applyProtection="0"/>
    <xf numFmtId="0" fontId="34" fillId="2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4" applyNumberFormat="0" applyAlignment="0" applyProtection="0"/>
    <xf numFmtId="0" fontId="36" fillId="29" borderId="5" applyNumberFormat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  <xf numFmtId="0" fontId="22" fillId="31" borderId="11" applyNumberFormat="0" applyProtection="0">
      <alignment vertical="center"/>
    </xf>
    <xf numFmtId="0" fontId="28" fillId="31" borderId="11" applyNumberFormat="0" applyProtection="0">
      <alignment vertical="center"/>
    </xf>
    <xf numFmtId="0" fontId="22" fillId="31" borderId="11" applyNumberFormat="0" applyProtection="0">
      <alignment horizontal="left" vertical="center" indent="1"/>
    </xf>
    <xf numFmtId="0" fontId="22" fillId="31" borderId="11" applyNumberFormat="0" applyProtection="0">
      <alignment horizontal="left" vertical="top" indent="1"/>
    </xf>
    <xf numFmtId="0" fontId="22" fillId="34" borderId="0" applyNumberFormat="0" applyProtection="0">
      <alignment horizontal="left" vertical="center" indent="1"/>
    </xf>
    <xf numFmtId="0" fontId="20" fillId="20" borderId="11" applyNumberFormat="0" applyProtection="0">
      <alignment horizontal="right" vertical="center"/>
    </xf>
    <xf numFmtId="0" fontId="20" fillId="35" borderId="11" applyNumberFormat="0" applyProtection="0">
      <alignment horizontal="right" vertical="center"/>
    </xf>
    <xf numFmtId="0" fontId="20" fillId="36" borderId="11" applyNumberFormat="0" applyProtection="0">
      <alignment horizontal="right" vertical="center"/>
    </xf>
    <xf numFmtId="0" fontId="20" fillId="37" borderId="11" applyNumberFormat="0" applyProtection="0">
      <alignment horizontal="right" vertical="center"/>
    </xf>
    <xf numFmtId="0" fontId="20" fillId="38" borderId="11" applyNumberFormat="0" applyProtection="0">
      <alignment horizontal="right" vertical="center"/>
    </xf>
    <xf numFmtId="0" fontId="20" fillId="39" borderId="11" applyNumberFormat="0" applyProtection="0">
      <alignment horizontal="right" vertical="center"/>
    </xf>
    <xf numFmtId="0" fontId="20" fillId="40" borderId="11" applyNumberFormat="0" applyProtection="0">
      <alignment horizontal="right" vertical="center"/>
    </xf>
    <xf numFmtId="0" fontId="20" fillId="41" borderId="11" applyNumberFormat="0" applyProtection="0">
      <alignment horizontal="right" vertical="center"/>
    </xf>
    <xf numFmtId="0" fontId="20" fillId="42" borderId="11" applyNumberFormat="0" applyProtection="0">
      <alignment horizontal="right" vertical="center"/>
    </xf>
    <xf numFmtId="0" fontId="22" fillId="43" borderId="12" applyNumberFormat="0" applyProtection="0">
      <alignment horizontal="left" vertical="center" indent="1"/>
    </xf>
    <xf numFmtId="0" fontId="20" fillId="44" borderId="0" applyNumberFormat="0" applyProtection="0">
      <alignment horizontal="left" vertical="center" indent="1"/>
    </xf>
    <xf numFmtId="0" fontId="18" fillId="45" borderId="0" applyNumberFormat="0" applyProtection="0">
      <alignment horizontal="left" vertical="center" indent="1"/>
    </xf>
    <xf numFmtId="0" fontId="22" fillId="34" borderId="11" applyNumberFormat="0" applyProtection="0">
      <alignment horizontal="center" vertical="top"/>
    </xf>
    <xf numFmtId="0" fontId="20" fillId="44" borderId="0" applyNumberFormat="0" applyProtection="0">
      <alignment horizontal="left" vertical="center" indent="1"/>
    </xf>
    <xf numFmtId="0" fontId="20" fillId="34" borderId="0" applyNumberFormat="0" applyProtection="0">
      <alignment horizontal="left" vertical="center" indent="1"/>
    </xf>
    <xf numFmtId="0" fontId="25" fillId="45" borderId="11" applyNumberFormat="0" applyProtection="0">
      <alignment horizontal="left" vertical="center" indent="1"/>
    </xf>
    <xf numFmtId="0" fontId="25" fillId="45" borderId="11" applyNumberFormat="0" applyProtection="0">
      <alignment horizontal="left" vertical="top" indent="1"/>
    </xf>
    <xf numFmtId="0" fontId="25" fillId="34" borderId="11" applyNumberFormat="0" applyProtection="0">
      <alignment horizontal="left" vertical="center" indent="1"/>
    </xf>
    <xf numFmtId="0" fontId="26" fillId="34" borderId="11" applyNumberFormat="0" applyProtection="0">
      <alignment horizontal="left" vertical="top" indent="1"/>
    </xf>
    <xf numFmtId="0" fontId="26" fillId="46" borderId="11" applyNumberFormat="0" applyProtection="0">
      <alignment horizontal="left" vertical="center" indent="1"/>
    </xf>
    <xf numFmtId="0" fontId="26" fillId="46" borderId="11" applyNumberFormat="0" applyProtection="0">
      <alignment horizontal="left" vertical="top" indent="1"/>
    </xf>
    <xf numFmtId="0" fontId="26" fillId="44" borderId="11" applyNumberFormat="0" applyProtection="0">
      <alignment horizontal="left" vertical="center" indent="1"/>
    </xf>
    <xf numFmtId="0" fontId="26" fillId="44" borderId="11" applyNumberFormat="0" applyProtection="0">
      <alignment horizontal="left" vertical="top" indent="1"/>
    </xf>
    <xf numFmtId="0" fontId="20" fillId="47" borderId="11" applyNumberFormat="0" applyProtection="0">
      <alignment vertical="center"/>
    </xf>
    <xf numFmtId="0" fontId="29" fillId="47" borderId="11" applyNumberFormat="0" applyProtection="0">
      <alignment vertical="center"/>
    </xf>
    <xf numFmtId="0" fontId="20" fillId="47" borderId="11" applyNumberFormat="0" applyProtection="0">
      <alignment horizontal="left" vertical="center" indent="1"/>
    </xf>
    <xf numFmtId="0" fontId="20" fillId="47" borderId="11" applyNumberFormat="0" applyProtection="0">
      <alignment horizontal="left" vertical="top" indent="1"/>
    </xf>
    <xf numFmtId="0" fontId="30" fillId="44" borderId="11" applyNumberFormat="0" applyProtection="0">
      <alignment horizontal="right" vertical="center"/>
    </xf>
    <xf numFmtId="0" fontId="29" fillId="44" borderId="11" applyNumberFormat="0" applyProtection="0">
      <alignment horizontal="right" vertical="center"/>
    </xf>
    <xf numFmtId="0" fontId="20" fillId="34" borderId="11" applyNumberFormat="0" applyProtection="0">
      <alignment horizontal="left" vertical="center" indent="1"/>
    </xf>
    <xf numFmtId="0" fontId="22" fillId="34" borderId="11" applyNumberFormat="0" applyProtection="0">
      <alignment horizontal="center" vertical="top" wrapText="1"/>
    </xf>
    <xf numFmtId="0" fontId="31" fillId="48" borderId="0" applyNumberFormat="0" applyProtection="0">
      <alignment horizontal="left" vertical="center" indent="1"/>
    </xf>
    <xf numFmtId="0" fontId="24" fillId="44" borderId="11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4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51" fillId="0" borderId="0" xfId="0" applyFont="1" applyAlignment="1">
      <alignment wrapText="1"/>
    </xf>
    <xf numFmtId="0" fontId="22" fillId="50" borderId="14" xfId="0" applyNumberFormat="1" applyFont="1" applyFill="1" applyBorder="1" applyAlignment="1" applyProtection="1">
      <alignment horizontal="center" vertical="center" wrapText="1"/>
      <protection/>
    </xf>
    <xf numFmtId="0" fontId="22" fillId="50" borderId="15" xfId="0" applyNumberFormat="1" applyFont="1" applyFill="1" applyBorder="1" applyAlignment="1" applyProtection="1">
      <alignment horizontal="center" vertical="center" wrapText="1"/>
      <protection/>
    </xf>
    <xf numFmtId="0" fontId="22" fillId="50" borderId="16" xfId="0" applyNumberFormat="1" applyFont="1" applyFill="1" applyBorder="1" applyAlignment="1" applyProtection="1">
      <alignment horizontal="center" vertical="center" wrapText="1"/>
      <protection/>
    </xf>
    <xf numFmtId="0" fontId="22" fillId="51" borderId="14" xfId="0" applyNumberFormat="1" applyFont="1" applyFill="1" applyBorder="1" applyAlignment="1" applyProtection="1">
      <alignment horizontal="left" vertical="center" wrapText="1"/>
      <protection/>
    </xf>
    <xf numFmtId="0" fontId="22" fillId="51" borderId="15" xfId="0" applyNumberFormat="1" applyFont="1" applyFill="1" applyBorder="1" applyAlignment="1" applyProtection="1">
      <alignment horizontal="left" vertical="center" wrapText="1"/>
      <protection/>
    </xf>
    <xf numFmtId="164" fontId="22" fillId="51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52" fillId="52" borderId="14" xfId="0" applyNumberFormat="1" applyFont="1" applyFill="1" applyBorder="1" applyAlignment="1" applyProtection="1">
      <alignment horizontal="left" vertical="center" wrapText="1"/>
      <protection/>
    </xf>
    <xf numFmtId="0" fontId="52" fillId="52" borderId="15" xfId="0" applyNumberFormat="1" applyFont="1" applyFill="1" applyBorder="1" applyAlignment="1" applyProtection="1">
      <alignment horizontal="left" vertical="center" wrapText="1"/>
      <protection/>
    </xf>
    <xf numFmtId="164" fontId="53" fillId="52" borderId="16" xfId="0" applyNumberFormat="1" applyFont="1" applyFill="1" applyBorder="1" applyAlignment="1">
      <alignment horizontal="right" vertical="center"/>
    </xf>
    <xf numFmtId="0" fontId="54" fillId="53" borderId="0" xfId="60" applyFont="1" applyFill="1" applyAlignment="1">
      <alignment/>
      <protection/>
    </xf>
    <xf numFmtId="164" fontId="54" fillId="53" borderId="0" xfId="60" applyNumberFormat="1" applyFont="1" applyFill="1" applyAlignment="1">
      <alignment/>
      <protection/>
    </xf>
    <xf numFmtId="0" fontId="54" fillId="54" borderId="0" xfId="60" applyFont="1" applyFill="1" applyAlignment="1">
      <alignment/>
      <protection/>
    </xf>
    <xf numFmtId="164" fontId="54" fillId="54" borderId="0" xfId="60" applyNumberFormat="1" applyFont="1" applyFill="1" applyAlignment="1">
      <alignment/>
      <protection/>
    </xf>
    <xf numFmtId="0" fontId="54" fillId="55" borderId="0" xfId="60" applyFont="1" applyFill="1" applyAlignment="1">
      <alignment/>
      <protection/>
    </xf>
    <xf numFmtId="164" fontId="54" fillId="55" borderId="0" xfId="60" applyNumberFormat="1" applyFont="1" applyFill="1" applyAlignment="1">
      <alignment/>
      <protection/>
    </xf>
    <xf numFmtId="0" fontId="25" fillId="0" borderId="0" xfId="60" applyFont="1" applyAlignment="1">
      <alignment/>
      <protection/>
    </xf>
    <xf numFmtId="164" fontId="25" fillId="0" borderId="0" xfId="60" applyNumberFormat="1" applyFont="1" applyAlignment="1">
      <alignment/>
      <protection/>
    </xf>
    <xf numFmtId="0" fontId="26" fillId="0" borderId="0" xfId="60" applyFont="1" applyAlignment="1">
      <alignment/>
      <protection/>
    </xf>
    <xf numFmtId="164" fontId="26" fillId="0" borderId="0" xfId="60" applyNumberFormat="1" applyFont="1" applyAlignment="1">
      <alignment/>
      <protection/>
    </xf>
    <xf numFmtId="0" fontId="26" fillId="0" borderId="0" xfId="60" applyFont="1" applyAlignment="1">
      <alignment horizontal="left"/>
      <protection/>
    </xf>
    <xf numFmtId="164" fontId="0" fillId="0" borderId="0" xfId="0" applyNumberFormat="1" applyAlignment="1">
      <alignment/>
    </xf>
    <xf numFmtId="0" fontId="25" fillId="0" borderId="0" xfId="60" applyFont="1" applyAlignment="1">
      <alignment horizontal="left"/>
      <protection/>
    </xf>
    <xf numFmtId="164" fontId="26" fillId="0" borderId="0" xfId="60" applyNumberFormat="1" applyFont="1" applyFill="1" applyAlignment="1">
      <alignment/>
      <protection/>
    </xf>
    <xf numFmtId="0" fontId="26" fillId="0" borderId="0" xfId="60" applyFont="1" applyAlignment="1" quotePrefix="1">
      <alignment/>
      <protection/>
    </xf>
  </cellXfs>
  <cellStyles count="1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Heading 1 1" xfId="36"/>
    <cellStyle name="Heading 2 1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 1" xfId="52"/>
    <cellStyle name="Neutralno" xfId="53"/>
    <cellStyle name="Normal_REBALANS CERNA1" xfId="54"/>
    <cellStyle name="Obično 10" xfId="55"/>
    <cellStyle name="Obično 11" xfId="56"/>
    <cellStyle name="Obično 13" xfId="57"/>
    <cellStyle name="Obično 15" xfId="58"/>
    <cellStyle name="Obično 17" xfId="59"/>
    <cellStyle name="Obično 2" xfId="60"/>
    <cellStyle name="Obično 20" xfId="61"/>
    <cellStyle name="Obično 21" xfId="62"/>
    <cellStyle name="Obično 23" xfId="63"/>
    <cellStyle name="Obično 24" xfId="64"/>
    <cellStyle name="Obično 26" xfId="65"/>
    <cellStyle name="Obično 28" xfId="66"/>
    <cellStyle name="Obično 3" xfId="67"/>
    <cellStyle name="Obično 31" xfId="68"/>
    <cellStyle name="Obično 34" xfId="69"/>
    <cellStyle name="Obično 35" xfId="70"/>
    <cellStyle name="Obično 36" xfId="71"/>
    <cellStyle name="Obično 37" xfId="72"/>
    <cellStyle name="Obično 40" xfId="73"/>
    <cellStyle name="Obično 42" xfId="74"/>
    <cellStyle name="Obično 44" xfId="75"/>
    <cellStyle name="Obično 46" xfId="76"/>
    <cellStyle name="Obično 48" xfId="77"/>
    <cellStyle name="Obično 5" xfId="78"/>
    <cellStyle name="Obično 50" xfId="79"/>
    <cellStyle name="Obično 52" xfId="80"/>
    <cellStyle name="Obično 54" xfId="81"/>
    <cellStyle name="Obično 56" xfId="82"/>
    <cellStyle name="Obično 58" xfId="83"/>
    <cellStyle name="Obično 6" xfId="84"/>
    <cellStyle name="Obično 60" xfId="85"/>
    <cellStyle name="Obično 62" xfId="86"/>
    <cellStyle name="Obično 64" xfId="87"/>
    <cellStyle name="Obično 66" xfId="88"/>
    <cellStyle name="Obično 68" xfId="89"/>
    <cellStyle name="Obično 70" xfId="90"/>
    <cellStyle name="Obično 72" xfId="91"/>
    <cellStyle name="Obično 74" xfId="92"/>
    <cellStyle name="Obično 76" xfId="93"/>
    <cellStyle name="Obično 77" xfId="94"/>
    <cellStyle name="Obično 79" xfId="95"/>
    <cellStyle name="Obično 80" xfId="96"/>
    <cellStyle name="Obično 83" xfId="97"/>
    <cellStyle name="Obično 84" xfId="98"/>
    <cellStyle name="Obično 85" xfId="99"/>
    <cellStyle name="Obično 86" xfId="100"/>
    <cellStyle name="Obično 87" xfId="101"/>
    <cellStyle name="Obično 88" xfId="102"/>
    <cellStyle name="Obično 89" xfId="103"/>
    <cellStyle name="Obično 9" xfId="104"/>
    <cellStyle name="Obično 90" xfId="105"/>
    <cellStyle name="Obično 91" xfId="106"/>
    <cellStyle name="Percent" xfId="107"/>
    <cellStyle name="Povezana ćelija" xfId="108"/>
    <cellStyle name="Provjera ćelije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Tekst objašnjenja" xfId="148"/>
    <cellStyle name="Tekst upozorenja" xfId="149"/>
    <cellStyle name="Ukupni zbroj" xfId="150"/>
    <cellStyle name="Unos" xfId="151"/>
    <cellStyle name="Currency" xfId="152"/>
    <cellStyle name="Currency [0]" xfId="153"/>
    <cellStyle name="Comma" xfId="154"/>
    <cellStyle name="Comma [0]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1%20-%20Tablica%20za%20izradu%20prora&#269;una%20JLP(R)S%20%20-%20ZADVARJE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ŽETAK"/>
      <sheetName val=" Račun prihoda i rashoda"/>
      <sheetName val="Prihodi i rashodi po izvorima"/>
      <sheetName val="Rashodi prema funkcijskoj kl"/>
      <sheetName val="Račun financiranja"/>
      <sheetName val="Račun financiranja po izvorima"/>
      <sheetName val="POSEBNI DIO"/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1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11.57421875" style="0" customWidth="1"/>
    <col min="2" max="2" width="60.28125" style="0" customWidth="1"/>
    <col min="3" max="7" width="15.7109375" style="0" customWidth="1"/>
    <col min="9" max="9" width="11.28125" style="0" bestFit="1" customWidth="1"/>
    <col min="10" max="10" width="9.57421875" style="0" bestFit="1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18">
      <c r="A2" s="2"/>
      <c r="B2" s="2"/>
      <c r="C2" s="2"/>
      <c r="D2" s="2"/>
      <c r="E2" s="2"/>
      <c r="F2" s="3"/>
      <c r="G2" s="3"/>
    </row>
    <row r="3" spans="1:7" ht="18" customHeight="1">
      <c r="A3" s="1" t="s">
        <v>1</v>
      </c>
      <c r="B3" s="4"/>
      <c r="C3" s="4"/>
      <c r="D3" s="4"/>
      <c r="E3" s="4"/>
      <c r="F3" s="4"/>
      <c r="G3" s="4"/>
    </row>
    <row r="4" spans="1:7" ht="18">
      <c r="A4" s="2"/>
      <c r="B4" s="2"/>
      <c r="C4" s="2"/>
      <c r="D4" s="2"/>
      <c r="E4" s="2"/>
      <c r="F4" s="3"/>
      <c r="G4" s="3"/>
    </row>
    <row r="5" spans="1:7" ht="38.25">
      <c r="A5" s="5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ht="28.5" customHeight="1">
      <c r="A6" s="8" t="s">
        <v>9</v>
      </c>
      <c r="B6" s="9" t="s">
        <v>10</v>
      </c>
      <c r="C6" s="10">
        <f>C7</f>
        <v>670776.8699999999</v>
      </c>
      <c r="D6" s="10">
        <f>D7</f>
        <v>632611.27</v>
      </c>
      <c r="E6" s="10">
        <f>E7</f>
        <v>970790.59</v>
      </c>
      <c r="F6" s="10">
        <f>F7</f>
        <v>711690.59</v>
      </c>
      <c r="G6" s="10">
        <f>G7</f>
        <v>769490.59</v>
      </c>
    </row>
    <row r="7" spans="1:9" ht="33" customHeight="1">
      <c r="A7" s="8" t="s">
        <v>11</v>
      </c>
      <c r="B7" s="9" t="s">
        <v>10</v>
      </c>
      <c r="C7" s="10">
        <f>C8+C50+C86+C138+C156+C167+C202+C242+C284+C337+C349+C358</f>
        <v>670776.8699999999</v>
      </c>
      <c r="D7" s="10">
        <f>D8+D50+D86+D138+D156+D167+D202+D242+D284+D337+D349+D358</f>
        <v>632611.27</v>
      </c>
      <c r="E7" s="10">
        <f>E8+E50+E86+E138+E156+E167+E202+E242+E284+E337+E349+E358</f>
        <v>970790.59</v>
      </c>
      <c r="F7" s="10">
        <f>F8+F50+F86+F138+F156+F167+F202+F242+F284+F337+F349+F358</f>
        <v>711690.59</v>
      </c>
      <c r="G7" s="10">
        <f>G8+G50+G86+G138+G156+G167+G202+G242+G284+G337+G349+G358</f>
        <v>769490.59</v>
      </c>
      <c r="I7" s="11"/>
    </row>
    <row r="8" spans="1:7" ht="30" customHeight="1">
      <c r="A8" s="12" t="s">
        <v>12</v>
      </c>
      <c r="B8" s="13" t="s">
        <v>13</v>
      </c>
      <c r="C8" s="14">
        <f>C9+C16+C21+C26+C31+C39+C45</f>
        <v>86696.55000000002</v>
      </c>
      <c r="D8" s="14">
        <f>D9+D16+D21+D26+D31+D39+D45</f>
        <v>83128.44000000002</v>
      </c>
      <c r="E8" s="14">
        <f>E9+E16+E21+E26+E31+E39+E45</f>
        <v>93600</v>
      </c>
      <c r="F8" s="14">
        <f>F9+F16+F21+F26+F31+F39+F45</f>
        <v>79500</v>
      </c>
      <c r="G8" s="14">
        <f>G9+G16+G21+G26+G31+G39+G45</f>
        <v>86000</v>
      </c>
    </row>
    <row r="9" spans="1:7" ht="15" customHeight="1">
      <c r="A9" s="15" t="s">
        <v>14</v>
      </c>
      <c r="B9" s="15"/>
      <c r="C9" s="16">
        <f aca="true" t="shared" si="0" ref="C9:D11">C10</f>
        <v>68637.82</v>
      </c>
      <c r="D9" s="16">
        <f t="shared" si="0"/>
        <v>62977.80000000001</v>
      </c>
      <c r="E9" s="16">
        <f>E10</f>
        <v>71100</v>
      </c>
      <c r="F9" s="16">
        <f aca="true" t="shared" si="1" ref="F9:G11">F10</f>
        <v>71500</v>
      </c>
      <c r="G9" s="16">
        <f t="shared" si="1"/>
        <v>73000</v>
      </c>
    </row>
    <row r="10" spans="1:7" ht="15" customHeight="1">
      <c r="A10" s="17" t="s">
        <v>15</v>
      </c>
      <c r="B10" s="17"/>
      <c r="C10" s="18">
        <f t="shared" si="0"/>
        <v>68637.82</v>
      </c>
      <c r="D10" s="18">
        <f t="shared" si="0"/>
        <v>62977.80000000001</v>
      </c>
      <c r="E10" s="18">
        <f>E11</f>
        <v>71100</v>
      </c>
      <c r="F10" s="18">
        <f t="shared" si="1"/>
        <v>71500</v>
      </c>
      <c r="G10" s="18">
        <f t="shared" si="1"/>
        <v>73000</v>
      </c>
    </row>
    <row r="11" spans="1:7" ht="15">
      <c r="A11" s="19" t="s">
        <v>16</v>
      </c>
      <c r="B11" s="19"/>
      <c r="C11" s="20">
        <f t="shared" si="0"/>
        <v>68637.82</v>
      </c>
      <c r="D11" s="20">
        <f t="shared" si="0"/>
        <v>62977.80000000001</v>
      </c>
      <c r="E11" s="20">
        <f>E12</f>
        <v>71100</v>
      </c>
      <c r="F11" s="20">
        <f t="shared" si="1"/>
        <v>71500</v>
      </c>
      <c r="G11" s="20">
        <f t="shared" si="1"/>
        <v>73000</v>
      </c>
    </row>
    <row r="12" spans="1:7" ht="15">
      <c r="A12" s="21" t="s">
        <v>17</v>
      </c>
      <c r="B12" s="21" t="s">
        <v>18</v>
      </c>
      <c r="C12" s="22">
        <f>SUM(C13:C15)</f>
        <v>68637.82</v>
      </c>
      <c r="D12" s="22">
        <f>SUM(D13:D15)</f>
        <v>62977.80000000001</v>
      </c>
      <c r="E12" s="22">
        <f>SUM(E13:E15)</f>
        <v>71100</v>
      </c>
      <c r="F12" s="22">
        <f>SUM(F13:F15)</f>
        <v>71500</v>
      </c>
      <c r="G12" s="22">
        <f>SUM(G13:G15)</f>
        <v>73000</v>
      </c>
    </row>
    <row r="13" spans="1:7" ht="15" customHeight="1">
      <c r="A13" s="23" t="s">
        <v>19</v>
      </c>
      <c r="B13" s="23" t="s">
        <v>20</v>
      </c>
      <c r="C13" s="24">
        <v>35432.11</v>
      </c>
      <c r="D13" s="24">
        <v>35915.62</v>
      </c>
      <c r="E13" s="24">
        <v>43000</v>
      </c>
      <c r="F13" s="24">
        <v>43300</v>
      </c>
      <c r="G13" s="24">
        <v>43600</v>
      </c>
    </row>
    <row r="14" spans="1:7" ht="15" customHeight="1">
      <c r="A14" s="23" t="s">
        <v>21</v>
      </c>
      <c r="B14" s="23" t="s">
        <v>22</v>
      </c>
      <c r="C14" s="24">
        <v>31501.83</v>
      </c>
      <c r="D14" s="24">
        <v>25204.06</v>
      </c>
      <c r="E14" s="24">
        <v>26000</v>
      </c>
      <c r="F14" s="24">
        <v>26000</v>
      </c>
      <c r="G14" s="24">
        <v>27000</v>
      </c>
    </row>
    <row r="15" spans="1:7" ht="15" customHeight="1">
      <c r="A15" s="25">
        <v>34</v>
      </c>
      <c r="B15" s="23" t="s">
        <v>23</v>
      </c>
      <c r="C15" s="24">
        <v>1703.88</v>
      </c>
      <c r="D15" s="24">
        <v>1858.12</v>
      </c>
      <c r="E15" s="24">
        <v>2100</v>
      </c>
      <c r="F15" s="24">
        <v>2200</v>
      </c>
      <c r="G15" s="24">
        <v>2400</v>
      </c>
    </row>
    <row r="16" spans="1:7" ht="15">
      <c r="A16" s="15" t="s">
        <v>24</v>
      </c>
      <c r="B16" s="15"/>
      <c r="C16" s="16">
        <f aca="true" t="shared" si="2" ref="C16:G18">C17</f>
        <v>3732.47</v>
      </c>
      <c r="D16" s="16">
        <f t="shared" si="2"/>
        <v>3742.78</v>
      </c>
      <c r="E16" s="16">
        <f t="shared" si="2"/>
        <v>3900</v>
      </c>
      <c r="F16" s="16">
        <f t="shared" si="2"/>
        <v>4000</v>
      </c>
      <c r="G16" s="16">
        <f t="shared" si="2"/>
        <v>4000</v>
      </c>
    </row>
    <row r="17" spans="1:7" ht="15">
      <c r="A17" s="17" t="s">
        <v>15</v>
      </c>
      <c r="B17" s="17"/>
      <c r="C17" s="18">
        <f t="shared" si="2"/>
        <v>3732.47</v>
      </c>
      <c r="D17" s="18">
        <f t="shared" si="2"/>
        <v>3742.78</v>
      </c>
      <c r="E17" s="18">
        <f t="shared" si="2"/>
        <v>3900</v>
      </c>
      <c r="F17" s="18">
        <f t="shared" si="2"/>
        <v>4000</v>
      </c>
      <c r="G17" s="18">
        <f t="shared" si="2"/>
        <v>4000</v>
      </c>
    </row>
    <row r="18" spans="1:7" ht="15">
      <c r="A18" s="19" t="s">
        <v>16</v>
      </c>
      <c r="B18" s="19"/>
      <c r="C18" s="20">
        <f t="shared" si="2"/>
        <v>3732.47</v>
      </c>
      <c r="D18" s="20">
        <f t="shared" si="2"/>
        <v>3742.78</v>
      </c>
      <c r="E18" s="20">
        <f t="shared" si="2"/>
        <v>3900</v>
      </c>
      <c r="F18" s="20">
        <f t="shared" si="2"/>
        <v>4000</v>
      </c>
      <c r="G18" s="20">
        <f t="shared" si="2"/>
        <v>4000</v>
      </c>
    </row>
    <row r="19" spans="1:7" ht="15">
      <c r="A19" s="21" t="s">
        <v>17</v>
      </c>
      <c r="B19" s="21" t="s">
        <v>18</v>
      </c>
      <c r="C19" s="22">
        <f>SUM(C20:C20)</f>
        <v>3732.47</v>
      </c>
      <c r="D19" s="22">
        <f>SUM(D20:D20)</f>
        <v>3742.78</v>
      </c>
      <c r="E19" s="22">
        <f>SUM(E20:E20)</f>
        <v>3900</v>
      </c>
      <c r="F19" s="22">
        <f>SUM(F20:F20)</f>
        <v>4000</v>
      </c>
      <c r="G19" s="22">
        <f>SUM(G20:G20)</f>
        <v>4000</v>
      </c>
    </row>
    <row r="20" spans="1:7" ht="15">
      <c r="A20" s="23" t="s">
        <v>21</v>
      </c>
      <c r="B20" s="23" t="s">
        <v>22</v>
      </c>
      <c r="C20" s="24">
        <v>3732.47</v>
      </c>
      <c r="D20" s="24">
        <v>3742.78</v>
      </c>
      <c r="E20" s="24">
        <v>3900</v>
      </c>
      <c r="F20" s="24">
        <v>4000</v>
      </c>
      <c r="G20" s="24">
        <v>4000</v>
      </c>
    </row>
    <row r="21" spans="1:7" ht="15">
      <c r="A21" s="15" t="s">
        <v>25</v>
      </c>
      <c r="B21" s="15"/>
      <c r="C21" s="16">
        <f aca="true" t="shared" si="3" ref="C21:G23">C22</f>
        <v>0</v>
      </c>
      <c r="D21" s="16">
        <f t="shared" si="3"/>
        <v>1327.23</v>
      </c>
      <c r="E21" s="16">
        <f t="shared" si="3"/>
        <v>2000</v>
      </c>
      <c r="F21" s="16">
        <f t="shared" si="3"/>
        <v>2000</v>
      </c>
      <c r="G21" s="16">
        <f t="shared" si="3"/>
        <v>2000</v>
      </c>
    </row>
    <row r="22" spans="1:7" ht="15">
      <c r="A22" s="17" t="s">
        <v>15</v>
      </c>
      <c r="B22" s="17"/>
      <c r="C22" s="18">
        <f t="shared" si="3"/>
        <v>0</v>
      </c>
      <c r="D22" s="18">
        <f t="shared" si="3"/>
        <v>1327.23</v>
      </c>
      <c r="E22" s="18">
        <f t="shared" si="3"/>
        <v>2000</v>
      </c>
      <c r="F22" s="18">
        <f t="shared" si="3"/>
        <v>2000</v>
      </c>
      <c r="G22" s="18">
        <f t="shared" si="3"/>
        <v>2000</v>
      </c>
    </row>
    <row r="23" spans="1:7" ht="15">
      <c r="A23" s="19" t="s">
        <v>16</v>
      </c>
      <c r="B23" s="19"/>
      <c r="C23" s="20">
        <f t="shared" si="3"/>
        <v>0</v>
      </c>
      <c r="D23" s="20">
        <f t="shared" si="3"/>
        <v>1327.23</v>
      </c>
      <c r="E23" s="20">
        <f t="shared" si="3"/>
        <v>2000</v>
      </c>
      <c r="F23" s="20">
        <f t="shared" si="3"/>
        <v>2000</v>
      </c>
      <c r="G23" s="20">
        <f t="shared" si="3"/>
        <v>2000</v>
      </c>
    </row>
    <row r="24" spans="1:7" ht="15">
      <c r="A24" s="21" t="s">
        <v>17</v>
      </c>
      <c r="B24" s="21" t="s">
        <v>18</v>
      </c>
      <c r="C24" s="22">
        <f>SUM(C25:C25)</f>
        <v>0</v>
      </c>
      <c r="D24" s="22">
        <f>SUM(D25:D25)</f>
        <v>1327.23</v>
      </c>
      <c r="E24" s="22">
        <f>SUM(E25:E25)</f>
        <v>2000</v>
      </c>
      <c r="F24" s="22">
        <f>SUM(F25:F25)</f>
        <v>2000</v>
      </c>
      <c r="G24" s="22">
        <f>SUM(G25:G25)</f>
        <v>2000</v>
      </c>
    </row>
    <row r="25" spans="1:7" ht="15">
      <c r="A25" s="23" t="s">
        <v>21</v>
      </c>
      <c r="B25" s="23" t="s">
        <v>22</v>
      </c>
      <c r="C25" s="23"/>
      <c r="D25" s="24">
        <v>1327.23</v>
      </c>
      <c r="E25" s="24">
        <v>2000</v>
      </c>
      <c r="F25" s="24">
        <v>2000</v>
      </c>
      <c r="G25" s="24">
        <v>2000</v>
      </c>
    </row>
    <row r="26" spans="1:7" ht="15">
      <c r="A26" s="15" t="s">
        <v>26</v>
      </c>
      <c r="B26" s="15"/>
      <c r="C26" s="16">
        <f aca="true" t="shared" si="4" ref="C26:G28">C27</f>
        <v>0</v>
      </c>
      <c r="D26" s="16">
        <f t="shared" si="4"/>
        <v>132.72</v>
      </c>
      <c r="E26" s="16">
        <f t="shared" si="4"/>
        <v>0</v>
      </c>
      <c r="F26" s="16">
        <f t="shared" si="4"/>
        <v>0</v>
      </c>
      <c r="G26" s="16">
        <f t="shared" si="4"/>
        <v>5000</v>
      </c>
    </row>
    <row r="27" spans="1:7" ht="15">
      <c r="A27" s="17" t="s">
        <v>15</v>
      </c>
      <c r="B27" s="17"/>
      <c r="C27" s="18">
        <f t="shared" si="4"/>
        <v>0</v>
      </c>
      <c r="D27" s="18">
        <f t="shared" si="4"/>
        <v>132.72</v>
      </c>
      <c r="E27" s="18">
        <f t="shared" si="4"/>
        <v>0</v>
      </c>
      <c r="F27" s="18">
        <f t="shared" si="4"/>
        <v>0</v>
      </c>
      <c r="G27" s="18">
        <f t="shared" si="4"/>
        <v>5000</v>
      </c>
    </row>
    <row r="28" spans="1:7" ht="15">
      <c r="A28" s="19" t="s">
        <v>16</v>
      </c>
      <c r="B28" s="19"/>
      <c r="C28" s="20">
        <f t="shared" si="4"/>
        <v>0</v>
      </c>
      <c r="D28" s="20">
        <f t="shared" si="4"/>
        <v>132.72</v>
      </c>
      <c r="E28" s="20">
        <f t="shared" si="4"/>
        <v>0</v>
      </c>
      <c r="F28" s="20">
        <f t="shared" si="4"/>
        <v>0</v>
      </c>
      <c r="G28" s="20">
        <f t="shared" si="4"/>
        <v>5000</v>
      </c>
    </row>
    <row r="29" spans="1:7" ht="15">
      <c r="A29" s="21" t="s">
        <v>17</v>
      </c>
      <c r="B29" s="21" t="s">
        <v>18</v>
      </c>
      <c r="C29" s="22">
        <f>SUM(C30:C30)</f>
        <v>0</v>
      </c>
      <c r="D29" s="22">
        <f>SUM(D30:D30)</f>
        <v>132.72</v>
      </c>
      <c r="E29" s="22">
        <f>SUM(E30:E30)</f>
        <v>0</v>
      </c>
      <c r="F29" s="22">
        <f>SUM(F30:F30)</f>
        <v>0</v>
      </c>
      <c r="G29" s="22">
        <f>SUM(G30:G30)</f>
        <v>5000</v>
      </c>
    </row>
    <row r="30" spans="1:7" ht="15">
      <c r="A30" s="23" t="s">
        <v>21</v>
      </c>
      <c r="B30" s="23" t="s">
        <v>22</v>
      </c>
      <c r="C30" s="23"/>
      <c r="D30" s="24">
        <v>132.72</v>
      </c>
      <c r="E30" s="24">
        <v>0</v>
      </c>
      <c r="F30" s="24">
        <v>0</v>
      </c>
      <c r="G30" s="24">
        <v>5000</v>
      </c>
    </row>
    <row r="31" spans="1:7" ht="15">
      <c r="A31" s="15" t="s">
        <v>27</v>
      </c>
      <c r="B31" s="15"/>
      <c r="C31" s="16">
        <f>C32</f>
        <v>3775.96</v>
      </c>
      <c r="D31" s="16">
        <f>D32</f>
        <v>9290.6</v>
      </c>
      <c r="E31" s="16">
        <f>E32</f>
        <v>15000</v>
      </c>
      <c r="F31" s="16">
        <f>F32</f>
        <v>0</v>
      </c>
      <c r="G31" s="16">
        <f>G32</f>
        <v>0</v>
      </c>
    </row>
    <row r="32" spans="1:7" ht="15">
      <c r="A32" s="17" t="s">
        <v>15</v>
      </c>
      <c r="B32" s="17"/>
      <c r="C32" s="18">
        <f>C33+C36</f>
        <v>3775.96</v>
      </c>
      <c r="D32" s="18">
        <f>D33+D36</f>
        <v>9290.6</v>
      </c>
      <c r="E32" s="18">
        <f>E33+E36</f>
        <v>15000</v>
      </c>
      <c r="F32" s="18">
        <f>F33+F36</f>
        <v>0</v>
      </c>
      <c r="G32" s="18">
        <f>G33+G36</f>
        <v>0</v>
      </c>
    </row>
    <row r="33" spans="1:7" ht="15">
      <c r="A33" s="19" t="s">
        <v>28</v>
      </c>
      <c r="B33" s="19"/>
      <c r="C33" s="20">
        <f>C34</f>
        <v>3775.96</v>
      </c>
      <c r="D33" s="20">
        <f>D34</f>
        <v>9290.6</v>
      </c>
      <c r="E33" s="20">
        <f>E34</f>
        <v>10000</v>
      </c>
      <c r="F33" s="20">
        <f>F34</f>
        <v>0</v>
      </c>
      <c r="G33" s="20">
        <f>G34</f>
        <v>0</v>
      </c>
    </row>
    <row r="34" spans="1:7" ht="15">
      <c r="A34" s="21" t="s">
        <v>17</v>
      </c>
      <c r="B34" s="21" t="s">
        <v>18</v>
      </c>
      <c r="C34" s="22">
        <f>SUM(C35:C35)</f>
        <v>3775.96</v>
      </c>
      <c r="D34" s="22">
        <f>SUM(D35:D35)</f>
        <v>9290.6</v>
      </c>
      <c r="E34" s="22">
        <f>SUM(E35:E35)</f>
        <v>10000</v>
      </c>
      <c r="F34" s="22">
        <f>SUM(F35:F35)</f>
        <v>0</v>
      </c>
      <c r="G34" s="22">
        <f>SUM(G35:G35)</f>
        <v>0</v>
      </c>
    </row>
    <row r="35" spans="1:7" ht="15">
      <c r="A35" s="23" t="s">
        <v>21</v>
      </c>
      <c r="B35" s="23" t="s">
        <v>22</v>
      </c>
      <c r="C35" s="23">
        <v>3775.96</v>
      </c>
      <c r="D35" s="24">
        <v>9290.6</v>
      </c>
      <c r="E35" s="24">
        <v>10000</v>
      </c>
      <c r="F35" s="24">
        <v>0</v>
      </c>
      <c r="G35" s="24">
        <v>0</v>
      </c>
    </row>
    <row r="36" spans="1:7" ht="15">
      <c r="A36" s="19" t="s">
        <v>29</v>
      </c>
      <c r="B36" s="19"/>
      <c r="C36" s="20">
        <f>C37</f>
        <v>0</v>
      </c>
      <c r="D36" s="20">
        <f>D37</f>
        <v>0</v>
      </c>
      <c r="E36" s="20">
        <f>E37</f>
        <v>5000</v>
      </c>
      <c r="F36" s="20">
        <f>F37</f>
        <v>0</v>
      </c>
      <c r="G36" s="20">
        <f>G37</f>
        <v>0</v>
      </c>
    </row>
    <row r="37" spans="1:7" ht="15">
      <c r="A37" s="21" t="s">
        <v>17</v>
      </c>
      <c r="B37" s="21" t="s">
        <v>18</v>
      </c>
      <c r="C37" s="22">
        <f>SUM(C38:C38)</f>
        <v>0</v>
      </c>
      <c r="D37" s="22">
        <f>SUM(D38:D38)</f>
        <v>0</v>
      </c>
      <c r="E37" s="22">
        <f>SUM(E38:E38)</f>
        <v>5000</v>
      </c>
      <c r="F37" s="22">
        <f>SUM(F38:F38)</f>
        <v>0</v>
      </c>
      <c r="G37" s="22">
        <f>SUM(G38:G38)</f>
        <v>0</v>
      </c>
    </row>
    <row r="38" spans="1:10" ht="15">
      <c r="A38" s="23" t="s">
        <v>21</v>
      </c>
      <c r="B38" s="23" t="s">
        <v>22</v>
      </c>
      <c r="C38" s="23"/>
      <c r="D38" s="24">
        <v>0</v>
      </c>
      <c r="E38" s="24">
        <v>5000</v>
      </c>
      <c r="F38" s="24">
        <v>0</v>
      </c>
      <c r="G38" s="24">
        <v>0</v>
      </c>
      <c r="J38" s="26"/>
    </row>
    <row r="39" spans="1:7" ht="15" customHeight="1">
      <c r="A39" s="15" t="s">
        <v>30</v>
      </c>
      <c r="B39" s="15"/>
      <c r="C39" s="16">
        <f aca="true" t="shared" si="5" ref="C39:D41">C40</f>
        <v>0</v>
      </c>
      <c r="D39" s="16">
        <f t="shared" si="5"/>
        <v>4330.08</v>
      </c>
      <c r="E39" s="16">
        <f>E40</f>
        <v>0</v>
      </c>
      <c r="F39" s="16">
        <f aca="true" t="shared" si="6" ref="F39:G41">F40</f>
        <v>0</v>
      </c>
      <c r="G39" s="16">
        <f t="shared" si="6"/>
        <v>0</v>
      </c>
    </row>
    <row r="40" spans="1:7" ht="15" customHeight="1">
      <c r="A40" s="17" t="s">
        <v>15</v>
      </c>
      <c r="B40" s="17"/>
      <c r="C40" s="18">
        <f t="shared" si="5"/>
        <v>0</v>
      </c>
      <c r="D40" s="18">
        <f t="shared" si="5"/>
        <v>4330.08</v>
      </c>
      <c r="E40" s="18">
        <f>E41</f>
        <v>0</v>
      </c>
      <c r="F40" s="18">
        <f t="shared" si="6"/>
        <v>0</v>
      </c>
      <c r="G40" s="18">
        <f t="shared" si="6"/>
        <v>0</v>
      </c>
    </row>
    <row r="41" spans="1:7" ht="15">
      <c r="A41" s="19" t="s">
        <v>29</v>
      </c>
      <c r="B41" s="19"/>
      <c r="C41" s="20">
        <f t="shared" si="5"/>
        <v>0</v>
      </c>
      <c r="D41" s="20">
        <f t="shared" si="5"/>
        <v>4330.08</v>
      </c>
      <c r="E41" s="20">
        <f>E42</f>
        <v>0</v>
      </c>
      <c r="F41" s="20">
        <f t="shared" si="6"/>
        <v>0</v>
      </c>
      <c r="G41" s="20">
        <f t="shared" si="6"/>
        <v>0</v>
      </c>
    </row>
    <row r="42" spans="1:7" ht="15">
      <c r="A42" s="21" t="s">
        <v>17</v>
      </c>
      <c r="B42" s="21" t="s">
        <v>18</v>
      </c>
      <c r="C42" s="22">
        <f>SUM(C43:C44)</f>
        <v>0</v>
      </c>
      <c r="D42" s="22">
        <f>SUM(D43:D44)</f>
        <v>4330.08</v>
      </c>
      <c r="E42" s="22">
        <f>SUM(E43:E44)</f>
        <v>0</v>
      </c>
      <c r="F42" s="22">
        <f>SUM(F43:F44)</f>
        <v>0</v>
      </c>
      <c r="G42" s="22">
        <f>SUM(G43:G44)</f>
        <v>0</v>
      </c>
    </row>
    <row r="43" spans="1:7" ht="15" customHeight="1">
      <c r="A43" s="23" t="s">
        <v>19</v>
      </c>
      <c r="B43" s="23" t="s">
        <v>20</v>
      </c>
      <c r="C43" s="24"/>
      <c r="D43" s="24">
        <v>4330.08</v>
      </c>
      <c r="E43" s="24"/>
      <c r="F43" s="24"/>
      <c r="G43" s="24"/>
    </row>
    <row r="44" spans="1:7" ht="15" customHeight="1">
      <c r="A44" s="23" t="s">
        <v>21</v>
      </c>
      <c r="B44" s="23" t="s">
        <v>22</v>
      </c>
      <c r="C44" s="24"/>
      <c r="D44" s="24">
        <v>0</v>
      </c>
      <c r="E44" s="24"/>
      <c r="F44" s="24"/>
      <c r="G44" s="24"/>
    </row>
    <row r="45" spans="1:7" ht="15">
      <c r="A45" s="15" t="s">
        <v>31</v>
      </c>
      <c r="B45" s="15"/>
      <c r="C45" s="16">
        <f aca="true" t="shared" si="7" ref="C45:G47">C46</f>
        <v>10550.3</v>
      </c>
      <c r="D45" s="16">
        <f t="shared" si="7"/>
        <v>1327.23</v>
      </c>
      <c r="E45" s="16">
        <f t="shared" si="7"/>
        <v>1600</v>
      </c>
      <c r="F45" s="16">
        <f t="shared" si="7"/>
        <v>2000</v>
      </c>
      <c r="G45" s="16">
        <f t="shared" si="7"/>
        <v>2000</v>
      </c>
    </row>
    <row r="46" spans="1:7" ht="15">
      <c r="A46" s="17" t="s">
        <v>15</v>
      </c>
      <c r="B46" s="17"/>
      <c r="C46" s="18">
        <f t="shared" si="7"/>
        <v>10550.3</v>
      </c>
      <c r="D46" s="18">
        <f t="shared" si="7"/>
        <v>1327.23</v>
      </c>
      <c r="E46" s="18">
        <f t="shared" si="7"/>
        <v>1600</v>
      </c>
      <c r="F46" s="18">
        <f t="shared" si="7"/>
        <v>2000</v>
      </c>
      <c r="G46" s="18">
        <f t="shared" si="7"/>
        <v>2000</v>
      </c>
    </row>
    <row r="47" spans="1:7" ht="15">
      <c r="A47" s="19" t="s">
        <v>16</v>
      </c>
      <c r="B47" s="19"/>
      <c r="C47" s="20">
        <f t="shared" si="7"/>
        <v>10550.3</v>
      </c>
      <c r="D47" s="20">
        <f t="shared" si="7"/>
        <v>1327.23</v>
      </c>
      <c r="E47" s="20">
        <f t="shared" si="7"/>
        <v>1600</v>
      </c>
      <c r="F47" s="20">
        <f t="shared" si="7"/>
        <v>2000</v>
      </c>
      <c r="G47" s="20">
        <f t="shared" si="7"/>
        <v>2000</v>
      </c>
    </row>
    <row r="48" spans="1:7" ht="15">
      <c r="A48" s="27">
        <v>4</v>
      </c>
      <c r="B48" s="21" t="s">
        <v>32</v>
      </c>
      <c r="C48" s="22">
        <f>SUM(C49:C49)</f>
        <v>10550.3</v>
      </c>
      <c r="D48" s="22">
        <f>SUM(D49:D49)</f>
        <v>1327.23</v>
      </c>
      <c r="E48" s="22">
        <f>SUM(E49:E49)</f>
        <v>1600</v>
      </c>
      <c r="F48" s="22">
        <f>SUM(F49:F49)</f>
        <v>2000</v>
      </c>
      <c r="G48" s="22">
        <f>SUM(G49:G49)</f>
        <v>2000</v>
      </c>
    </row>
    <row r="49" spans="1:7" ht="15">
      <c r="A49" s="25">
        <v>42</v>
      </c>
      <c r="B49" s="23" t="s">
        <v>33</v>
      </c>
      <c r="C49" s="24">
        <v>10550.3</v>
      </c>
      <c r="D49" s="24">
        <v>1327.23</v>
      </c>
      <c r="E49" s="24">
        <v>1600</v>
      </c>
      <c r="F49" s="24">
        <v>2000</v>
      </c>
      <c r="G49" s="24">
        <v>2000</v>
      </c>
    </row>
    <row r="50" spans="1:9" ht="25.5">
      <c r="A50" s="12" t="s">
        <v>34</v>
      </c>
      <c r="B50" s="13" t="s">
        <v>35</v>
      </c>
      <c r="C50" s="14">
        <f>C51+C59+C64+C69+C74+C79</f>
        <v>32819.51</v>
      </c>
      <c r="D50" s="14">
        <f>D51+D59+D64+D69+D74+D79</f>
        <v>21036.550000000003</v>
      </c>
      <c r="E50" s="14">
        <f>E51+E59+E64+E69+E74+E79</f>
        <v>68800</v>
      </c>
      <c r="F50" s="14">
        <f>F51+F59+F64+F69+F74+F79</f>
        <v>26300</v>
      </c>
      <c r="G50" s="14">
        <f>G51+G59+G64+G69+G74+G79</f>
        <v>32600</v>
      </c>
      <c r="I50" s="26"/>
    </row>
    <row r="51" spans="1:7" ht="15">
      <c r="A51" s="15" t="s">
        <v>36</v>
      </c>
      <c r="B51" s="15"/>
      <c r="C51" s="16">
        <f aca="true" t="shared" si="8" ref="C51:D53">C52</f>
        <v>27009.089999999997</v>
      </c>
      <c r="D51" s="16">
        <f t="shared" si="8"/>
        <v>14599.51</v>
      </c>
      <c r="E51" s="16">
        <f>E52</f>
        <v>60000</v>
      </c>
      <c r="F51" s="16">
        <f aca="true" t="shared" si="9" ref="F51:G53">F52</f>
        <v>15000</v>
      </c>
      <c r="G51" s="16">
        <f t="shared" si="9"/>
        <v>15000</v>
      </c>
    </row>
    <row r="52" spans="1:7" ht="15">
      <c r="A52" s="17" t="s">
        <v>37</v>
      </c>
      <c r="B52" s="17"/>
      <c r="C52" s="18">
        <f>C53+C56</f>
        <v>27009.089999999997</v>
      </c>
      <c r="D52" s="18">
        <f>D53+D56</f>
        <v>14599.51</v>
      </c>
      <c r="E52" s="18">
        <f>E53+E56</f>
        <v>60000</v>
      </c>
      <c r="F52" s="18">
        <f>F53+F56</f>
        <v>15000</v>
      </c>
      <c r="G52" s="18">
        <f>G53+G56</f>
        <v>15000</v>
      </c>
    </row>
    <row r="53" spans="1:7" ht="15">
      <c r="A53" s="19" t="s">
        <v>16</v>
      </c>
      <c r="B53" s="19"/>
      <c r="C53" s="20">
        <f t="shared" si="8"/>
        <v>7100.67</v>
      </c>
      <c r="D53" s="20">
        <f t="shared" si="8"/>
        <v>14599.51</v>
      </c>
      <c r="E53" s="20">
        <f>E54</f>
        <v>15000</v>
      </c>
      <c r="F53" s="20">
        <f t="shared" si="9"/>
        <v>15000</v>
      </c>
      <c r="G53" s="20">
        <f t="shared" si="9"/>
        <v>15000</v>
      </c>
    </row>
    <row r="54" spans="1:7" ht="15">
      <c r="A54" s="21" t="s">
        <v>17</v>
      </c>
      <c r="B54" s="21" t="s">
        <v>18</v>
      </c>
      <c r="C54" s="22">
        <f>SUM(C55:C55)</f>
        <v>7100.67</v>
      </c>
      <c r="D54" s="22">
        <f>SUM(D55:D55)</f>
        <v>14599.51</v>
      </c>
      <c r="E54" s="22">
        <f>SUM(E55:E55)</f>
        <v>15000</v>
      </c>
      <c r="F54" s="22">
        <f>SUM(F55:F55)</f>
        <v>15000</v>
      </c>
      <c r="G54" s="22">
        <f>SUM(G55:G55)</f>
        <v>15000</v>
      </c>
    </row>
    <row r="55" spans="1:7" ht="15">
      <c r="A55" s="23" t="s">
        <v>38</v>
      </c>
      <c r="B55" s="23" t="s">
        <v>39</v>
      </c>
      <c r="C55" s="24">
        <v>7100.67</v>
      </c>
      <c r="D55" s="24">
        <v>14599.51</v>
      </c>
      <c r="E55" s="24">
        <v>15000</v>
      </c>
      <c r="F55" s="24">
        <v>15000</v>
      </c>
      <c r="G55" s="24">
        <v>15000</v>
      </c>
    </row>
    <row r="56" spans="1:7" ht="15">
      <c r="A56" s="19" t="s">
        <v>28</v>
      </c>
      <c r="B56" s="19"/>
      <c r="C56" s="20">
        <f>C57</f>
        <v>19908.42</v>
      </c>
      <c r="D56" s="20">
        <f>D57</f>
        <v>0</v>
      </c>
      <c r="E56" s="20">
        <f>E57</f>
        <v>45000</v>
      </c>
      <c r="F56" s="20">
        <f>F57</f>
        <v>0</v>
      </c>
      <c r="G56" s="20">
        <f>G57</f>
        <v>0</v>
      </c>
    </row>
    <row r="57" spans="1:7" ht="15">
      <c r="A57" s="21" t="s">
        <v>17</v>
      </c>
      <c r="B57" s="21" t="s">
        <v>18</v>
      </c>
      <c r="C57" s="22">
        <f>SUM(C58:C58)</f>
        <v>19908.42</v>
      </c>
      <c r="D57" s="22">
        <f>SUM(D58:D58)</f>
        <v>0</v>
      </c>
      <c r="E57" s="22">
        <f>SUM(E58:E58)</f>
        <v>45000</v>
      </c>
      <c r="F57" s="22">
        <f>SUM(F58:F58)</f>
        <v>0</v>
      </c>
      <c r="G57" s="22">
        <f>SUM(G58:G58)</f>
        <v>0</v>
      </c>
    </row>
    <row r="58" spans="1:7" ht="15">
      <c r="A58" s="23" t="s">
        <v>38</v>
      </c>
      <c r="B58" s="23" t="s">
        <v>39</v>
      </c>
      <c r="C58" s="24">
        <v>19908.42</v>
      </c>
      <c r="D58" s="24">
        <v>0</v>
      </c>
      <c r="E58" s="24">
        <v>45000</v>
      </c>
      <c r="F58" s="24">
        <v>0</v>
      </c>
      <c r="G58" s="24">
        <v>0</v>
      </c>
    </row>
    <row r="59" spans="1:7" ht="15">
      <c r="A59" s="15" t="s">
        <v>40</v>
      </c>
      <c r="B59" s="15"/>
      <c r="C59" s="16">
        <f aca="true" t="shared" si="10" ref="C59:D61">C60</f>
        <v>4247.13</v>
      </c>
      <c r="D59" s="16">
        <f t="shared" si="10"/>
        <v>4446.21</v>
      </c>
      <c r="E59" s="16">
        <f>E60</f>
        <v>5000</v>
      </c>
      <c r="F59" s="16">
        <f aca="true" t="shared" si="11" ref="F59:G61">F60</f>
        <v>7500</v>
      </c>
      <c r="G59" s="16">
        <f t="shared" si="11"/>
        <v>7500</v>
      </c>
    </row>
    <row r="60" spans="1:7" ht="15">
      <c r="A60" s="17" t="s">
        <v>37</v>
      </c>
      <c r="B60" s="17"/>
      <c r="C60" s="18">
        <f t="shared" si="10"/>
        <v>4247.13</v>
      </c>
      <c r="D60" s="18">
        <f t="shared" si="10"/>
        <v>4446.21</v>
      </c>
      <c r="E60" s="18">
        <f>E61</f>
        <v>5000</v>
      </c>
      <c r="F60" s="18">
        <f t="shared" si="11"/>
        <v>7500</v>
      </c>
      <c r="G60" s="18">
        <f t="shared" si="11"/>
        <v>7500</v>
      </c>
    </row>
    <row r="61" spans="1:7" ht="15">
      <c r="A61" s="19" t="s">
        <v>16</v>
      </c>
      <c r="B61" s="19"/>
      <c r="C61" s="20">
        <f t="shared" si="10"/>
        <v>4247.13</v>
      </c>
      <c r="D61" s="20">
        <f t="shared" si="10"/>
        <v>4446.21</v>
      </c>
      <c r="E61" s="20">
        <f>E62</f>
        <v>5000</v>
      </c>
      <c r="F61" s="20">
        <f t="shared" si="11"/>
        <v>7500</v>
      </c>
      <c r="G61" s="20">
        <f t="shared" si="11"/>
        <v>7500</v>
      </c>
    </row>
    <row r="62" spans="1:7" ht="15">
      <c r="A62" s="21" t="s">
        <v>17</v>
      </c>
      <c r="B62" s="21" t="s">
        <v>18</v>
      </c>
      <c r="C62" s="22">
        <f>SUM(C63:C63)</f>
        <v>4247.13</v>
      </c>
      <c r="D62" s="22">
        <f>SUM(D63:D63)</f>
        <v>4446.21</v>
      </c>
      <c r="E62" s="22">
        <f>SUM(E63:E63)</f>
        <v>5000</v>
      </c>
      <c r="F62" s="22">
        <f>SUM(F63:F63)</f>
        <v>7500</v>
      </c>
      <c r="G62" s="22">
        <f>SUM(G63:G63)</f>
        <v>7500</v>
      </c>
    </row>
    <row r="63" spans="1:7" ht="15">
      <c r="A63" s="23" t="s">
        <v>38</v>
      </c>
      <c r="B63" s="23" t="s">
        <v>39</v>
      </c>
      <c r="C63" s="24">
        <v>4247.13</v>
      </c>
      <c r="D63" s="24">
        <v>4446.21</v>
      </c>
      <c r="E63" s="24">
        <v>5000</v>
      </c>
      <c r="F63" s="24">
        <v>7500</v>
      </c>
      <c r="G63" s="24">
        <v>7500</v>
      </c>
    </row>
    <row r="64" spans="1:7" ht="15">
      <c r="A64" s="15" t="s">
        <v>41</v>
      </c>
      <c r="B64" s="15"/>
      <c r="C64" s="16">
        <f aca="true" t="shared" si="12" ref="C64:D66">C65</f>
        <v>663.61</v>
      </c>
      <c r="D64" s="16">
        <f t="shared" si="12"/>
        <v>663.61</v>
      </c>
      <c r="E64" s="16">
        <f>E65</f>
        <v>900</v>
      </c>
      <c r="F64" s="16">
        <f aca="true" t="shared" si="13" ref="F64:G66">F65</f>
        <v>900</v>
      </c>
      <c r="G64" s="16">
        <f t="shared" si="13"/>
        <v>900</v>
      </c>
    </row>
    <row r="65" spans="1:7" ht="15">
      <c r="A65" s="17" t="s">
        <v>42</v>
      </c>
      <c r="B65" s="17"/>
      <c r="C65" s="18">
        <f t="shared" si="12"/>
        <v>663.61</v>
      </c>
      <c r="D65" s="18">
        <f t="shared" si="12"/>
        <v>663.61</v>
      </c>
      <c r="E65" s="18">
        <f>E66</f>
        <v>900</v>
      </c>
      <c r="F65" s="18">
        <f t="shared" si="13"/>
        <v>900</v>
      </c>
      <c r="G65" s="18">
        <f t="shared" si="13"/>
        <v>900</v>
      </c>
    </row>
    <row r="66" spans="1:7" ht="15">
      <c r="A66" s="19" t="s">
        <v>16</v>
      </c>
      <c r="B66" s="19"/>
      <c r="C66" s="20">
        <f t="shared" si="12"/>
        <v>663.61</v>
      </c>
      <c r="D66" s="20">
        <f t="shared" si="12"/>
        <v>663.61</v>
      </c>
      <c r="E66" s="20">
        <f>E67</f>
        <v>900</v>
      </c>
      <c r="F66" s="20">
        <f t="shared" si="13"/>
        <v>900</v>
      </c>
      <c r="G66" s="20">
        <f t="shared" si="13"/>
        <v>900</v>
      </c>
    </row>
    <row r="67" spans="1:7" ht="15">
      <c r="A67" s="21" t="s">
        <v>17</v>
      </c>
      <c r="B67" s="21" t="s">
        <v>18</v>
      </c>
      <c r="C67" s="22">
        <f>SUM(C68:C68)</f>
        <v>663.61</v>
      </c>
      <c r="D67" s="22">
        <f>SUM(D68:D68)</f>
        <v>663.61</v>
      </c>
      <c r="E67" s="22">
        <f>SUM(E68:E68)</f>
        <v>900</v>
      </c>
      <c r="F67" s="22">
        <f>SUM(F68:F68)</f>
        <v>900</v>
      </c>
      <c r="G67" s="22">
        <f>SUM(G68:G68)</f>
        <v>900</v>
      </c>
    </row>
    <row r="68" spans="1:7" ht="15">
      <c r="A68" s="23" t="s">
        <v>38</v>
      </c>
      <c r="B68" s="23" t="s">
        <v>39</v>
      </c>
      <c r="C68" s="24">
        <v>663.61</v>
      </c>
      <c r="D68" s="24">
        <v>663.61</v>
      </c>
      <c r="E68" s="24">
        <v>900</v>
      </c>
      <c r="F68" s="24">
        <v>900</v>
      </c>
      <c r="G68" s="24">
        <v>900</v>
      </c>
    </row>
    <row r="69" spans="1:7" ht="15">
      <c r="A69" s="15" t="s">
        <v>43</v>
      </c>
      <c r="B69" s="15"/>
      <c r="C69" s="16">
        <f aca="true" t="shared" si="14" ref="C69:G71">C70</f>
        <v>663.61</v>
      </c>
      <c r="D69" s="16">
        <f t="shared" si="14"/>
        <v>663.61</v>
      </c>
      <c r="E69" s="16">
        <f t="shared" si="14"/>
        <v>700</v>
      </c>
      <c r="F69" s="16">
        <f t="shared" si="14"/>
        <v>700</v>
      </c>
      <c r="G69" s="16">
        <f t="shared" si="14"/>
        <v>700</v>
      </c>
    </row>
    <row r="70" spans="1:7" ht="15">
      <c r="A70" s="17" t="s">
        <v>42</v>
      </c>
      <c r="B70" s="17"/>
      <c r="C70" s="18">
        <f t="shared" si="14"/>
        <v>663.61</v>
      </c>
      <c r="D70" s="18">
        <f t="shared" si="14"/>
        <v>663.61</v>
      </c>
      <c r="E70" s="18">
        <f t="shared" si="14"/>
        <v>700</v>
      </c>
      <c r="F70" s="18">
        <f t="shared" si="14"/>
        <v>700</v>
      </c>
      <c r="G70" s="18">
        <f t="shared" si="14"/>
        <v>700</v>
      </c>
    </row>
    <row r="71" spans="1:7" ht="15">
      <c r="A71" s="19" t="s">
        <v>16</v>
      </c>
      <c r="B71" s="19"/>
      <c r="C71" s="20">
        <f t="shared" si="14"/>
        <v>663.61</v>
      </c>
      <c r="D71" s="20">
        <f t="shared" si="14"/>
        <v>663.61</v>
      </c>
      <c r="E71" s="20">
        <f t="shared" si="14"/>
        <v>700</v>
      </c>
      <c r="F71" s="20">
        <f t="shared" si="14"/>
        <v>700</v>
      </c>
      <c r="G71" s="20">
        <f t="shared" si="14"/>
        <v>700</v>
      </c>
    </row>
    <row r="72" spans="1:7" ht="15">
      <c r="A72" s="21" t="s">
        <v>17</v>
      </c>
      <c r="B72" s="21" t="s">
        <v>18</v>
      </c>
      <c r="C72" s="22">
        <f>SUM(C73:C73)</f>
        <v>663.61</v>
      </c>
      <c r="D72" s="22">
        <f>SUM(D73:D73)</f>
        <v>663.61</v>
      </c>
      <c r="E72" s="22">
        <f>SUM(E73:E73)</f>
        <v>700</v>
      </c>
      <c r="F72" s="22">
        <f>SUM(F73:F73)</f>
        <v>700</v>
      </c>
      <c r="G72" s="22">
        <f>SUM(G73:G73)</f>
        <v>700</v>
      </c>
    </row>
    <row r="73" spans="1:7" ht="15">
      <c r="A73" s="23" t="s">
        <v>38</v>
      </c>
      <c r="B73" s="23" t="s">
        <v>39</v>
      </c>
      <c r="C73" s="24">
        <v>663.61</v>
      </c>
      <c r="D73" s="24">
        <v>663.61</v>
      </c>
      <c r="E73" s="24">
        <v>700</v>
      </c>
      <c r="F73" s="24">
        <v>700</v>
      </c>
      <c r="G73" s="24">
        <v>700</v>
      </c>
    </row>
    <row r="74" spans="1:7" ht="15">
      <c r="A74" s="15" t="s">
        <v>44</v>
      </c>
      <c r="B74" s="15"/>
      <c r="C74" s="16">
        <f aca="true" t="shared" si="15" ref="C74:D76">C75</f>
        <v>236.07</v>
      </c>
      <c r="D74" s="16">
        <f t="shared" si="15"/>
        <v>663.61</v>
      </c>
      <c r="E74" s="16">
        <f>E75</f>
        <v>700</v>
      </c>
      <c r="F74" s="16">
        <f aca="true" t="shared" si="16" ref="F74:G76">F75</f>
        <v>700</v>
      </c>
      <c r="G74" s="16">
        <f t="shared" si="16"/>
        <v>7000</v>
      </c>
    </row>
    <row r="75" spans="1:7" ht="15">
      <c r="A75" s="17" t="s">
        <v>42</v>
      </c>
      <c r="B75" s="17"/>
      <c r="C75" s="18">
        <f t="shared" si="15"/>
        <v>236.07</v>
      </c>
      <c r="D75" s="18">
        <f t="shared" si="15"/>
        <v>663.61</v>
      </c>
      <c r="E75" s="18">
        <f>E76</f>
        <v>700</v>
      </c>
      <c r="F75" s="18">
        <f t="shared" si="16"/>
        <v>700</v>
      </c>
      <c r="G75" s="18">
        <f t="shared" si="16"/>
        <v>7000</v>
      </c>
    </row>
    <row r="76" spans="1:7" ht="15">
      <c r="A76" s="19" t="s">
        <v>16</v>
      </c>
      <c r="B76" s="19"/>
      <c r="C76" s="20">
        <f t="shared" si="15"/>
        <v>236.07</v>
      </c>
      <c r="D76" s="20">
        <f t="shared" si="15"/>
        <v>663.61</v>
      </c>
      <c r="E76" s="20">
        <f>E77</f>
        <v>700</v>
      </c>
      <c r="F76" s="20">
        <f t="shared" si="16"/>
        <v>700</v>
      </c>
      <c r="G76" s="20">
        <f t="shared" si="16"/>
        <v>7000</v>
      </c>
    </row>
    <row r="77" spans="1:7" ht="15">
      <c r="A77" s="21" t="s">
        <v>17</v>
      </c>
      <c r="B77" s="21" t="s">
        <v>18</v>
      </c>
      <c r="C77" s="22">
        <f>SUM(C78:C78)</f>
        <v>236.07</v>
      </c>
      <c r="D77" s="22">
        <f>SUM(D78:D78)</f>
        <v>663.61</v>
      </c>
      <c r="E77" s="22">
        <f>SUM(E78:E78)</f>
        <v>700</v>
      </c>
      <c r="F77" s="22">
        <f>SUM(F78:F78)</f>
        <v>700</v>
      </c>
      <c r="G77" s="22">
        <f>SUM(G78:G78)</f>
        <v>7000</v>
      </c>
    </row>
    <row r="78" spans="1:7" ht="15">
      <c r="A78" s="23" t="s">
        <v>38</v>
      </c>
      <c r="B78" s="23" t="s">
        <v>39</v>
      </c>
      <c r="C78" s="24">
        <v>236.07</v>
      </c>
      <c r="D78" s="24">
        <v>663.61</v>
      </c>
      <c r="E78" s="24">
        <v>700</v>
      </c>
      <c r="F78" s="24">
        <v>700</v>
      </c>
      <c r="G78" s="24">
        <v>7000</v>
      </c>
    </row>
    <row r="79" spans="1:7" ht="15">
      <c r="A79" s="15" t="s">
        <v>45</v>
      </c>
      <c r="B79" s="15"/>
      <c r="C79" s="16">
        <f aca="true" t="shared" si="17" ref="C79:G80">C80</f>
        <v>0</v>
      </c>
      <c r="D79" s="16">
        <f t="shared" si="17"/>
        <v>0</v>
      </c>
      <c r="E79" s="16">
        <f t="shared" si="17"/>
        <v>1500</v>
      </c>
      <c r="F79" s="16">
        <f t="shared" si="17"/>
        <v>1500</v>
      </c>
      <c r="G79" s="16">
        <f t="shared" si="17"/>
        <v>1500</v>
      </c>
    </row>
    <row r="80" spans="1:7" ht="15">
      <c r="A80" s="17" t="s">
        <v>42</v>
      </c>
      <c r="B80" s="17"/>
      <c r="C80" s="18">
        <f t="shared" si="17"/>
        <v>0</v>
      </c>
      <c r="D80" s="18">
        <f t="shared" si="17"/>
        <v>0</v>
      </c>
      <c r="E80" s="18">
        <f t="shared" si="17"/>
        <v>1500</v>
      </c>
      <c r="F80" s="18">
        <f t="shared" si="17"/>
        <v>1500</v>
      </c>
      <c r="G80" s="18">
        <f t="shared" si="17"/>
        <v>1500</v>
      </c>
    </row>
    <row r="81" spans="1:7" ht="15">
      <c r="A81" s="19" t="s">
        <v>16</v>
      </c>
      <c r="B81" s="19"/>
      <c r="C81" s="20">
        <f>C82+C84</f>
        <v>0</v>
      </c>
      <c r="D81" s="20">
        <f>D82+D84</f>
        <v>0</v>
      </c>
      <c r="E81" s="20">
        <f>E82+E84</f>
        <v>1500</v>
      </c>
      <c r="F81" s="20">
        <f>F82+F84</f>
        <v>1500</v>
      </c>
      <c r="G81" s="20">
        <f>G82+G84</f>
        <v>1500</v>
      </c>
    </row>
    <row r="82" spans="1:7" ht="15">
      <c r="A82" s="21" t="s">
        <v>17</v>
      </c>
      <c r="B82" s="21" t="s">
        <v>18</v>
      </c>
      <c r="C82" s="22">
        <f>SUM(C83:C83)</f>
        <v>0</v>
      </c>
      <c r="D82" s="22">
        <f>SUM(D83:D83)</f>
        <v>0</v>
      </c>
      <c r="E82" s="22">
        <f>SUM(E83:E83)</f>
        <v>1500</v>
      </c>
      <c r="F82" s="22">
        <f>SUM(F83:F83)</f>
        <v>1500</v>
      </c>
      <c r="G82" s="22">
        <f>SUM(G83:G83)</f>
        <v>1500</v>
      </c>
    </row>
    <row r="83" spans="1:7" ht="15">
      <c r="A83" s="23" t="s">
        <v>38</v>
      </c>
      <c r="B83" s="23" t="s">
        <v>39</v>
      </c>
      <c r="C83" s="24">
        <v>0</v>
      </c>
      <c r="D83" s="24">
        <v>0</v>
      </c>
      <c r="E83" s="24">
        <v>1500</v>
      </c>
      <c r="F83" s="24">
        <v>1500</v>
      </c>
      <c r="G83" s="24">
        <v>1500</v>
      </c>
    </row>
    <row r="84" spans="1:7" ht="15">
      <c r="A84" s="27">
        <v>4</v>
      </c>
      <c r="B84" s="21" t="s">
        <v>32</v>
      </c>
      <c r="C84" s="22">
        <f>SUM(C85:C85)</f>
        <v>0</v>
      </c>
      <c r="D84" s="22">
        <f>SUM(D85:D85)</f>
        <v>0</v>
      </c>
      <c r="E84" s="22">
        <f>SUM(E85:E85)</f>
        <v>0</v>
      </c>
      <c r="F84" s="22">
        <f>SUM(F85:F85)</f>
        <v>0</v>
      </c>
      <c r="G84" s="22">
        <f>SUM(G85:G85)</f>
        <v>0</v>
      </c>
    </row>
    <row r="85" spans="1:7" ht="15">
      <c r="A85" s="25">
        <v>42</v>
      </c>
      <c r="B85" s="23" t="s">
        <v>33</v>
      </c>
      <c r="C85" s="28">
        <v>0</v>
      </c>
      <c r="D85" s="24"/>
      <c r="E85" s="24">
        <v>0</v>
      </c>
      <c r="F85" s="24"/>
      <c r="G85" s="24"/>
    </row>
    <row r="86" spans="1:7" ht="25.5">
      <c r="A86" s="12" t="s">
        <v>46</v>
      </c>
      <c r="B86" s="13" t="s">
        <v>47</v>
      </c>
      <c r="C86" s="14">
        <f>C87+C102+C110+C120+C130</f>
        <v>302515.68</v>
      </c>
      <c r="D86" s="14">
        <f>D87+D102+D110+D120+D130</f>
        <v>106178.25000000001</v>
      </c>
      <c r="E86" s="14">
        <f>E87+E102+E110+E120+E130</f>
        <v>171000</v>
      </c>
      <c r="F86" s="14">
        <f>F87+F102+F110+F120+F130</f>
        <v>149000</v>
      </c>
      <c r="G86" s="14">
        <f>G87+G102+G110+G120+G130</f>
        <v>164000</v>
      </c>
    </row>
    <row r="87" spans="1:7" ht="15">
      <c r="A87" s="15" t="s">
        <v>48</v>
      </c>
      <c r="B87" s="15"/>
      <c r="C87" s="16">
        <f>C88</f>
        <v>215429.94999999998</v>
      </c>
      <c r="D87" s="16">
        <f>D88</f>
        <v>57070.810000000005</v>
      </c>
      <c r="E87" s="16">
        <f>E88</f>
        <v>120000</v>
      </c>
      <c r="F87" s="16">
        <f>F88</f>
        <v>100000</v>
      </c>
      <c r="G87" s="16">
        <f>G88</f>
        <v>100000</v>
      </c>
    </row>
    <row r="88" spans="1:7" ht="15">
      <c r="A88" s="17" t="s">
        <v>49</v>
      </c>
      <c r="B88" s="17"/>
      <c r="C88" s="18">
        <f>C89+C94+C99</f>
        <v>215429.94999999998</v>
      </c>
      <c r="D88" s="18">
        <f>D89+D94+D99</f>
        <v>57070.810000000005</v>
      </c>
      <c r="E88" s="18">
        <f>E89+E94+E99</f>
        <v>120000</v>
      </c>
      <c r="F88" s="18">
        <f>F89+F94+F99</f>
        <v>100000</v>
      </c>
      <c r="G88" s="18">
        <f>G89+G94+G99</f>
        <v>100000</v>
      </c>
    </row>
    <row r="89" spans="1:7" ht="15">
      <c r="A89" s="19" t="s">
        <v>28</v>
      </c>
      <c r="B89" s="19"/>
      <c r="C89" s="20">
        <f>C90+C92</f>
        <v>26544.56</v>
      </c>
      <c r="D89" s="20">
        <f>D90+D92</f>
        <v>49107.44</v>
      </c>
      <c r="E89" s="20">
        <f>E90+E92</f>
        <v>75000</v>
      </c>
      <c r="F89" s="20">
        <f>F90+F92</f>
        <v>50000</v>
      </c>
      <c r="G89" s="20">
        <f>G90+G92</f>
        <v>50000</v>
      </c>
    </row>
    <row r="90" spans="1:7" ht="15">
      <c r="A90" s="21" t="s">
        <v>17</v>
      </c>
      <c r="B90" s="21" t="s">
        <v>18</v>
      </c>
      <c r="C90" s="22">
        <f>SUM(C91:C91)</f>
        <v>0</v>
      </c>
      <c r="D90" s="22">
        <f>SUM(D91:D91)</f>
        <v>0</v>
      </c>
      <c r="E90" s="22">
        <f>SUM(E91:E91)</f>
        <v>75000</v>
      </c>
      <c r="F90" s="22">
        <f>SUM(F91:F91)</f>
        <v>50000</v>
      </c>
      <c r="G90" s="22">
        <f>SUM(G91:G91)</f>
        <v>50000</v>
      </c>
    </row>
    <row r="91" spans="1:7" ht="15">
      <c r="A91" s="23" t="s">
        <v>21</v>
      </c>
      <c r="B91" s="23" t="s">
        <v>22</v>
      </c>
      <c r="C91" s="24">
        <v>0</v>
      </c>
      <c r="D91" s="24">
        <v>0</v>
      </c>
      <c r="E91" s="24">
        <v>75000</v>
      </c>
      <c r="F91" s="24">
        <v>50000</v>
      </c>
      <c r="G91" s="24">
        <v>50000</v>
      </c>
    </row>
    <row r="92" spans="1:7" ht="15">
      <c r="A92" s="27">
        <v>4</v>
      </c>
      <c r="B92" s="21" t="s">
        <v>32</v>
      </c>
      <c r="C92" s="22">
        <f>SUM(C93:C93)</f>
        <v>26544.56</v>
      </c>
      <c r="D92" s="22">
        <f>SUM(D93:D93)</f>
        <v>49107.44</v>
      </c>
      <c r="E92" s="22">
        <f>SUM(E93:E93)</f>
        <v>0</v>
      </c>
      <c r="F92" s="22">
        <f>SUM(F93:F93)</f>
        <v>0</v>
      </c>
      <c r="G92" s="22">
        <f>SUM(G93:G93)</f>
        <v>0</v>
      </c>
    </row>
    <row r="93" spans="1:7" ht="15">
      <c r="A93" s="25">
        <v>42</v>
      </c>
      <c r="B93" s="23" t="s">
        <v>33</v>
      </c>
      <c r="C93" s="24">
        <f>26544.56</f>
        <v>26544.56</v>
      </c>
      <c r="D93" s="24">
        <v>49107.44</v>
      </c>
      <c r="E93" s="24">
        <v>0</v>
      </c>
      <c r="F93" s="24"/>
      <c r="G93" s="24"/>
    </row>
    <row r="94" spans="1:7" ht="15">
      <c r="A94" s="19" t="s">
        <v>29</v>
      </c>
      <c r="B94" s="19"/>
      <c r="C94" s="20">
        <f>C95+C97</f>
        <v>186662.28</v>
      </c>
      <c r="D94" s="20">
        <f>D95+D97</f>
        <v>7963.37</v>
      </c>
      <c r="E94" s="20">
        <f>E95+E97</f>
        <v>45000</v>
      </c>
      <c r="F94" s="20">
        <f>F95+F97</f>
        <v>50000</v>
      </c>
      <c r="G94" s="20">
        <f>G95+G97</f>
        <v>50000</v>
      </c>
    </row>
    <row r="95" spans="1:7" ht="15">
      <c r="A95" s="21" t="s">
        <v>17</v>
      </c>
      <c r="B95" s="21" t="s">
        <v>18</v>
      </c>
      <c r="C95" s="22">
        <f>SUM(C96:C96)</f>
        <v>16076.38</v>
      </c>
      <c r="D95" s="22">
        <f>SUM(D96:D96)</f>
        <v>7963.37</v>
      </c>
      <c r="E95" s="22">
        <f>SUM(E96:E96)</f>
        <v>45000</v>
      </c>
      <c r="F95" s="22">
        <f>SUM(F96:F96)</f>
        <v>50000</v>
      </c>
      <c r="G95" s="22">
        <f>SUM(G96:G96)</f>
        <v>50000</v>
      </c>
    </row>
    <row r="96" spans="1:7" ht="15">
      <c r="A96" s="23" t="s">
        <v>21</v>
      </c>
      <c r="B96" s="23" t="s">
        <v>22</v>
      </c>
      <c r="C96" s="24">
        <v>16076.38</v>
      </c>
      <c r="D96" s="24">
        <v>7963.37</v>
      </c>
      <c r="E96" s="24">
        <v>45000</v>
      </c>
      <c r="F96" s="24">
        <v>50000</v>
      </c>
      <c r="G96" s="24">
        <v>50000</v>
      </c>
    </row>
    <row r="97" spans="1:7" ht="15">
      <c r="A97" s="27">
        <v>4</v>
      </c>
      <c r="B97" s="21" t="s">
        <v>32</v>
      </c>
      <c r="C97" s="22">
        <f>SUM(C98:C98)</f>
        <v>170585.9</v>
      </c>
      <c r="D97" s="22">
        <f>SUM(D98:D98)</f>
        <v>0</v>
      </c>
      <c r="E97" s="22">
        <f>SUM(E98:E98)</f>
        <v>0</v>
      </c>
      <c r="F97" s="22">
        <f>SUM(F98:F98)</f>
        <v>0</v>
      </c>
      <c r="G97" s="22">
        <f>SUM(G98:G98)</f>
        <v>0</v>
      </c>
    </row>
    <row r="98" spans="1:7" ht="15">
      <c r="A98" s="25">
        <v>42</v>
      </c>
      <c r="B98" s="23" t="s">
        <v>33</v>
      </c>
      <c r="C98" s="24">
        <v>170585.9</v>
      </c>
      <c r="D98" s="24"/>
      <c r="E98" s="24">
        <v>0</v>
      </c>
      <c r="F98" s="24"/>
      <c r="G98" s="24"/>
    </row>
    <row r="99" spans="1:7" ht="15">
      <c r="A99" s="19" t="s">
        <v>16</v>
      </c>
      <c r="B99" s="19"/>
      <c r="C99" s="20">
        <f>C100</f>
        <v>2223.11</v>
      </c>
      <c r="D99" s="20">
        <f>D100</f>
        <v>0</v>
      </c>
      <c r="E99" s="20">
        <f>E100</f>
        <v>0</v>
      </c>
      <c r="F99" s="20">
        <f>F100</f>
        <v>0</v>
      </c>
      <c r="G99" s="20">
        <f>G100</f>
        <v>0</v>
      </c>
    </row>
    <row r="100" spans="1:7" ht="15">
      <c r="A100" s="27">
        <v>4</v>
      </c>
      <c r="B100" s="21" t="s">
        <v>32</v>
      </c>
      <c r="C100" s="22">
        <f>SUM(C101:C101)</f>
        <v>2223.11</v>
      </c>
      <c r="D100" s="22">
        <f>SUM(D101:D101)</f>
        <v>0</v>
      </c>
      <c r="E100" s="22">
        <f>SUM(E101:E101)</f>
        <v>0</v>
      </c>
      <c r="F100" s="22">
        <f>SUM(F101:F101)</f>
        <v>0</v>
      </c>
      <c r="G100" s="22">
        <f>SUM(G101:G101)</f>
        <v>0</v>
      </c>
    </row>
    <row r="101" spans="1:7" ht="15">
      <c r="A101" s="25">
        <v>42</v>
      </c>
      <c r="B101" s="23" t="s">
        <v>33</v>
      </c>
      <c r="C101" s="24">
        <v>2223.11</v>
      </c>
      <c r="D101" s="24">
        <v>0</v>
      </c>
      <c r="E101" s="24">
        <v>0</v>
      </c>
      <c r="F101" s="24">
        <v>0</v>
      </c>
      <c r="G101" s="24">
        <v>0</v>
      </c>
    </row>
    <row r="102" spans="1:7" ht="15">
      <c r="A102" s="15" t="s">
        <v>50</v>
      </c>
      <c r="B102" s="15"/>
      <c r="C102" s="16">
        <f>C103</f>
        <v>12595.39</v>
      </c>
      <c r="D102" s="16">
        <f>D103</f>
        <v>12608.67</v>
      </c>
      <c r="E102" s="16">
        <f>E103</f>
        <v>15000</v>
      </c>
      <c r="F102" s="16">
        <f>F103</f>
        <v>15000</v>
      </c>
      <c r="G102" s="16">
        <f>G103</f>
        <v>15000</v>
      </c>
    </row>
    <row r="103" spans="1:7" ht="15">
      <c r="A103" s="17" t="s">
        <v>49</v>
      </c>
      <c r="B103" s="17"/>
      <c r="C103" s="18">
        <f>C104+C107</f>
        <v>12595.39</v>
      </c>
      <c r="D103" s="18">
        <f>D104+D107</f>
        <v>12608.67</v>
      </c>
      <c r="E103" s="18">
        <f>E104+E107</f>
        <v>15000</v>
      </c>
      <c r="F103" s="18">
        <f>F104+F107</f>
        <v>15000</v>
      </c>
      <c r="G103" s="18">
        <f>G104+G107</f>
        <v>15000</v>
      </c>
    </row>
    <row r="104" spans="1:7" ht="15">
      <c r="A104" s="19" t="s">
        <v>28</v>
      </c>
      <c r="B104" s="19"/>
      <c r="C104" s="20">
        <f>C105</f>
        <v>12595.39</v>
      </c>
      <c r="D104" s="20">
        <f>D105</f>
        <v>12608.67</v>
      </c>
      <c r="E104" s="20">
        <f>E105</f>
        <v>9000</v>
      </c>
      <c r="F104" s="20">
        <f>F105</f>
        <v>10000</v>
      </c>
      <c r="G104" s="20">
        <f>G105</f>
        <v>10000</v>
      </c>
    </row>
    <row r="105" spans="1:7" ht="15">
      <c r="A105" s="21" t="s">
        <v>17</v>
      </c>
      <c r="B105" s="21" t="s">
        <v>18</v>
      </c>
      <c r="C105" s="22">
        <f>SUM(C106:C106)</f>
        <v>12595.39</v>
      </c>
      <c r="D105" s="22">
        <f>SUM(D106:D106)</f>
        <v>12608.67</v>
      </c>
      <c r="E105" s="22">
        <f>SUM(E106:E106)</f>
        <v>9000</v>
      </c>
      <c r="F105" s="22">
        <f>SUM(F106:F106)</f>
        <v>10000</v>
      </c>
      <c r="G105" s="22">
        <f>SUM(G106:G106)</f>
        <v>10000</v>
      </c>
    </row>
    <row r="106" spans="1:7" ht="15">
      <c r="A106" s="23" t="s">
        <v>21</v>
      </c>
      <c r="B106" s="23" t="s">
        <v>22</v>
      </c>
      <c r="C106" s="24">
        <v>12595.39</v>
      </c>
      <c r="D106" s="24">
        <v>12608.67</v>
      </c>
      <c r="E106" s="24">
        <v>9000</v>
      </c>
      <c r="F106" s="24">
        <v>10000</v>
      </c>
      <c r="G106" s="24">
        <v>10000</v>
      </c>
    </row>
    <row r="107" spans="1:7" ht="15">
      <c r="A107" s="19" t="s">
        <v>29</v>
      </c>
      <c r="B107" s="19"/>
      <c r="C107" s="20">
        <f>C108</f>
        <v>0</v>
      </c>
      <c r="D107" s="20">
        <f>D108</f>
        <v>0</v>
      </c>
      <c r="E107" s="20">
        <f>E108</f>
        <v>6000</v>
      </c>
      <c r="F107" s="20">
        <f>F108</f>
        <v>5000</v>
      </c>
      <c r="G107" s="20">
        <f>G108</f>
        <v>5000</v>
      </c>
    </row>
    <row r="108" spans="1:7" ht="15">
      <c r="A108" s="21" t="s">
        <v>17</v>
      </c>
      <c r="B108" s="21" t="s">
        <v>18</v>
      </c>
      <c r="C108" s="22">
        <f>SUM(C109:C109)</f>
        <v>0</v>
      </c>
      <c r="D108" s="22">
        <f>SUM(D109:D109)</f>
        <v>0</v>
      </c>
      <c r="E108" s="22">
        <f>SUM(E109:E109)</f>
        <v>6000</v>
      </c>
      <c r="F108" s="22">
        <f>SUM(F109:F109)</f>
        <v>5000</v>
      </c>
      <c r="G108" s="22">
        <f>SUM(G109:G109)</f>
        <v>5000</v>
      </c>
    </row>
    <row r="109" spans="1:7" ht="15">
      <c r="A109" s="23" t="s">
        <v>21</v>
      </c>
      <c r="B109" s="23" t="s">
        <v>22</v>
      </c>
      <c r="C109" s="23"/>
      <c r="D109" s="24">
        <v>0</v>
      </c>
      <c r="E109" s="24">
        <v>6000</v>
      </c>
      <c r="F109" s="24">
        <v>5000</v>
      </c>
      <c r="G109" s="24">
        <v>5000</v>
      </c>
    </row>
    <row r="110" spans="1:7" ht="15">
      <c r="A110" s="15" t="s">
        <v>51</v>
      </c>
      <c r="B110" s="15"/>
      <c r="C110" s="16">
        <f>C111</f>
        <v>7832.26</v>
      </c>
      <c r="D110" s="16">
        <f>D111</f>
        <v>6636.14</v>
      </c>
      <c r="E110" s="16">
        <f>E111</f>
        <v>8000</v>
      </c>
      <c r="F110" s="16">
        <f>F111</f>
        <v>10000</v>
      </c>
      <c r="G110" s="16">
        <f>G111</f>
        <v>10000</v>
      </c>
    </row>
    <row r="111" spans="1:7" ht="15">
      <c r="A111" s="17" t="s">
        <v>52</v>
      </c>
      <c r="B111" s="17"/>
      <c r="C111" s="18">
        <f>C112+C117</f>
        <v>7832.26</v>
      </c>
      <c r="D111" s="18">
        <f>D112+D117</f>
        <v>6636.14</v>
      </c>
      <c r="E111" s="18">
        <f>E112+E117</f>
        <v>8000</v>
      </c>
      <c r="F111" s="18">
        <f>F112+F117</f>
        <v>10000</v>
      </c>
      <c r="G111" s="18">
        <f>G112+G117</f>
        <v>10000</v>
      </c>
    </row>
    <row r="112" spans="1:7" ht="15">
      <c r="A112" s="19" t="s">
        <v>28</v>
      </c>
      <c r="B112" s="19"/>
      <c r="C112" s="20">
        <f>C113+C115</f>
        <v>6323.200000000001</v>
      </c>
      <c r="D112" s="20">
        <f>D113+D115</f>
        <v>6636.14</v>
      </c>
      <c r="E112" s="20">
        <f>E113+E115</f>
        <v>5000</v>
      </c>
      <c r="F112" s="20">
        <f>F113+F115</f>
        <v>5000</v>
      </c>
      <c r="G112" s="20">
        <f>G113+G115</f>
        <v>5000</v>
      </c>
    </row>
    <row r="113" spans="1:7" ht="15">
      <c r="A113" s="21" t="s">
        <v>17</v>
      </c>
      <c r="B113" s="21" t="s">
        <v>18</v>
      </c>
      <c r="C113" s="22">
        <f>SUM(C114:C114)</f>
        <v>5141.97</v>
      </c>
      <c r="D113" s="22">
        <f>SUM(D114:D114)</f>
        <v>6636.14</v>
      </c>
      <c r="E113" s="22">
        <f>SUM(E114:E114)</f>
        <v>5000</v>
      </c>
      <c r="F113" s="22">
        <f>SUM(F114:F114)</f>
        <v>5000</v>
      </c>
      <c r="G113" s="22">
        <f>SUM(G114:G114)</f>
        <v>5000</v>
      </c>
    </row>
    <row r="114" spans="1:7" ht="15">
      <c r="A114" s="23" t="s">
        <v>21</v>
      </c>
      <c r="B114" s="23" t="s">
        <v>22</v>
      </c>
      <c r="C114" s="24">
        <v>5141.97</v>
      </c>
      <c r="D114" s="24">
        <v>6636.14</v>
      </c>
      <c r="E114" s="24">
        <v>5000</v>
      </c>
      <c r="F114" s="24">
        <v>5000</v>
      </c>
      <c r="G114" s="24">
        <v>5000</v>
      </c>
    </row>
    <row r="115" spans="1:7" ht="15">
      <c r="A115" s="27">
        <v>4</v>
      </c>
      <c r="B115" s="21" t="s">
        <v>32</v>
      </c>
      <c r="C115" s="22">
        <f>SUM(C116:C116)</f>
        <v>1181.23</v>
      </c>
      <c r="D115" s="22">
        <f>SUM(D116:D116)</f>
        <v>0</v>
      </c>
      <c r="E115" s="22">
        <f>SUM(E116:E116)</f>
        <v>0</v>
      </c>
      <c r="F115" s="22">
        <f>SUM(F116:F116)</f>
        <v>0</v>
      </c>
      <c r="G115" s="22">
        <f>SUM(G116:G116)</f>
        <v>0</v>
      </c>
    </row>
    <row r="116" spans="1:7" ht="15">
      <c r="A116" s="25">
        <v>42</v>
      </c>
      <c r="B116" s="23" t="s">
        <v>33</v>
      </c>
      <c r="C116" s="24">
        <v>1181.23</v>
      </c>
      <c r="D116" s="24"/>
      <c r="E116" s="24">
        <v>0</v>
      </c>
      <c r="F116" s="24"/>
      <c r="G116" s="24"/>
    </row>
    <row r="117" spans="1:7" ht="15">
      <c r="A117" s="19" t="s">
        <v>29</v>
      </c>
      <c r="B117" s="19"/>
      <c r="C117" s="20">
        <f>C118</f>
        <v>1509.06</v>
      </c>
      <c r="D117" s="20">
        <f>D118</f>
        <v>0</v>
      </c>
      <c r="E117" s="20">
        <f>E118</f>
        <v>3000</v>
      </c>
      <c r="F117" s="20">
        <f>F118</f>
        <v>5000</v>
      </c>
      <c r="G117" s="20">
        <f>G118</f>
        <v>5000</v>
      </c>
    </row>
    <row r="118" spans="1:7" ht="15">
      <c r="A118" s="21" t="s">
        <v>17</v>
      </c>
      <c r="B118" s="21" t="s">
        <v>18</v>
      </c>
      <c r="C118" s="22">
        <f>SUM(C119:C119)</f>
        <v>1509.06</v>
      </c>
      <c r="D118" s="22">
        <f>SUM(D119:D119)</f>
        <v>0</v>
      </c>
      <c r="E118" s="22">
        <f>SUM(E119:E119)</f>
        <v>3000</v>
      </c>
      <c r="F118" s="22">
        <f>SUM(F119:F119)</f>
        <v>5000</v>
      </c>
      <c r="G118" s="22">
        <f>SUM(G119:G119)</f>
        <v>5000</v>
      </c>
    </row>
    <row r="119" spans="1:7" ht="15">
      <c r="A119" s="23" t="s">
        <v>21</v>
      </c>
      <c r="B119" s="23" t="s">
        <v>22</v>
      </c>
      <c r="C119" s="24">
        <v>1509.06</v>
      </c>
      <c r="D119" s="24">
        <v>0</v>
      </c>
      <c r="E119" s="24">
        <v>3000</v>
      </c>
      <c r="F119" s="24">
        <v>5000</v>
      </c>
      <c r="G119" s="24">
        <v>5000</v>
      </c>
    </row>
    <row r="120" spans="1:7" ht="15">
      <c r="A120" s="15" t="s">
        <v>53</v>
      </c>
      <c r="B120" s="15"/>
      <c r="C120" s="16">
        <f>C121</f>
        <v>66658.08</v>
      </c>
      <c r="D120" s="16">
        <f>D121</f>
        <v>18581.190000000002</v>
      </c>
      <c r="E120" s="16">
        <f>E121</f>
        <v>13000</v>
      </c>
      <c r="F120" s="16">
        <f>F121</f>
        <v>15000</v>
      </c>
      <c r="G120" s="16">
        <f>G121</f>
        <v>30000</v>
      </c>
    </row>
    <row r="121" spans="1:7" ht="15">
      <c r="A121" s="17" t="s">
        <v>54</v>
      </c>
      <c r="B121" s="17"/>
      <c r="C121" s="18">
        <f>C122+C127</f>
        <v>66658.08</v>
      </c>
      <c r="D121" s="18">
        <f>D122+D127</f>
        <v>18581.190000000002</v>
      </c>
      <c r="E121" s="18">
        <f>E122+E127</f>
        <v>13000</v>
      </c>
      <c r="F121" s="18">
        <f>F122+F127</f>
        <v>15000</v>
      </c>
      <c r="G121" s="18">
        <f>G122+G127</f>
        <v>30000</v>
      </c>
    </row>
    <row r="122" spans="1:7" ht="15">
      <c r="A122" s="19" t="s">
        <v>28</v>
      </c>
      <c r="B122" s="19"/>
      <c r="C122" s="20">
        <f>C123+C125</f>
        <v>65330.85</v>
      </c>
      <c r="D122" s="20">
        <f>D123+D125</f>
        <v>18581.190000000002</v>
      </c>
      <c r="E122" s="20">
        <f>E123+E125</f>
        <v>13000</v>
      </c>
      <c r="F122" s="20">
        <f>F123+F125</f>
        <v>15000</v>
      </c>
      <c r="G122" s="20">
        <f>G123+G125</f>
        <v>30000</v>
      </c>
    </row>
    <row r="123" spans="1:7" ht="15">
      <c r="A123" s="21" t="s">
        <v>17</v>
      </c>
      <c r="B123" s="21" t="s">
        <v>18</v>
      </c>
      <c r="C123" s="22">
        <f>SUM(C124:C124)</f>
        <v>65330.85</v>
      </c>
      <c r="D123" s="22">
        <f>SUM(D124:D124)</f>
        <v>13272.28</v>
      </c>
      <c r="E123" s="22">
        <f>SUM(E124:E124)</f>
        <v>5000</v>
      </c>
      <c r="F123" s="22">
        <f>SUM(F124:F124)</f>
        <v>15000</v>
      </c>
      <c r="G123" s="22">
        <f>SUM(G124:G124)</f>
        <v>15000</v>
      </c>
    </row>
    <row r="124" spans="1:7" ht="15">
      <c r="A124" s="23" t="s">
        <v>21</v>
      </c>
      <c r="B124" s="23" t="s">
        <v>22</v>
      </c>
      <c r="C124" s="24">
        <f>30079.67+35251.18</f>
        <v>65330.85</v>
      </c>
      <c r="D124" s="24">
        <v>13272.28</v>
      </c>
      <c r="E124" s="24">
        <v>5000</v>
      </c>
      <c r="F124" s="24">
        <v>15000</v>
      </c>
      <c r="G124" s="24">
        <v>15000</v>
      </c>
    </row>
    <row r="125" spans="1:7" ht="15">
      <c r="A125" s="27">
        <v>4</v>
      </c>
      <c r="B125" s="21" t="s">
        <v>32</v>
      </c>
      <c r="C125" s="22">
        <f>SUM(C126:C126)</f>
        <v>0</v>
      </c>
      <c r="D125" s="22">
        <f>SUM(D126:D126)</f>
        <v>5308.91</v>
      </c>
      <c r="E125" s="22">
        <f>SUM(E126:E126)</f>
        <v>8000</v>
      </c>
      <c r="F125" s="22">
        <f>SUM(F126:F126)</f>
        <v>0</v>
      </c>
      <c r="G125" s="22">
        <f>SUM(G126:G126)</f>
        <v>15000</v>
      </c>
    </row>
    <row r="126" spans="1:7" ht="15">
      <c r="A126" s="25">
        <v>42</v>
      </c>
      <c r="B126" s="23" t="s">
        <v>33</v>
      </c>
      <c r="C126" s="24">
        <v>0</v>
      </c>
      <c r="D126" s="24">
        <v>5308.91</v>
      </c>
      <c r="E126" s="24">
        <v>8000</v>
      </c>
      <c r="F126" s="24"/>
      <c r="G126" s="24">
        <v>15000</v>
      </c>
    </row>
    <row r="127" spans="1:7" ht="15">
      <c r="A127" s="19" t="s">
        <v>16</v>
      </c>
      <c r="B127" s="19"/>
      <c r="C127" s="20">
        <f>C128</f>
        <v>1327.23</v>
      </c>
      <c r="D127" s="20">
        <f>D128</f>
        <v>0</v>
      </c>
      <c r="E127" s="20">
        <f>E128</f>
        <v>0</v>
      </c>
      <c r="F127" s="20">
        <f>F128</f>
        <v>0</v>
      </c>
      <c r="G127" s="20">
        <f>G128</f>
        <v>0</v>
      </c>
    </row>
    <row r="128" spans="1:7" ht="15">
      <c r="A128" s="21" t="s">
        <v>17</v>
      </c>
      <c r="B128" s="21" t="s">
        <v>18</v>
      </c>
      <c r="C128" s="22">
        <f>SUM(C129:C129)</f>
        <v>1327.23</v>
      </c>
      <c r="D128" s="22">
        <f>SUM(D129:D129)</f>
        <v>0</v>
      </c>
      <c r="E128" s="22">
        <f>SUM(E129:E129)</f>
        <v>0</v>
      </c>
      <c r="F128" s="22">
        <f>SUM(F129:F129)</f>
        <v>0</v>
      </c>
      <c r="G128" s="22">
        <f>SUM(G129:G129)</f>
        <v>0</v>
      </c>
    </row>
    <row r="129" spans="1:7" ht="15">
      <c r="A129" s="23" t="s">
        <v>21</v>
      </c>
      <c r="B129" s="23" t="s">
        <v>22</v>
      </c>
      <c r="C129" s="24">
        <v>1327.23</v>
      </c>
      <c r="D129" s="24">
        <v>0</v>
      </c>
      <c r="E129" s="24">
        <v>0</v>
      </c>
      <c r="F129" s="24">
        <v>0</v>
      </c>
      <c r="G129" s="24">
        <v>0</v>
      </c>
    </row>
    <row r="130" spans="1:7" ht="15">
      <c r="A130" s="15" t="s">
        <v>55</v>
      </c>
      <c r="B130" s="15"/>
      <c r="C130" s="16">
        <f>C131</f>
        <v>0</v>
      </c>
      <c r="D130" s="16">
        <f>D131</f>
        <v>11281.44</v>
      </c>
      <c r="E130" s="16">
        <f>E131</f>
        <v>15000</v>
      </c>
      <c r="F130" s="16">
        <f>F131</f>
        <v>9000</v>
      </c>
      <c r="G130" s="16">
        <f>G131</f>
        <v>9000</v>
      </c>
    </row>
    <row r="131" spans="1:7" ht="15">
      <c r="A131" s="17" t="s">
        <v>52</v>
      </c>
      <c r="B131" s="17"/>
      <c r="C131" s="18">
        <f>C132+C135</f>
        <v>0</v>
      </c>
      <c r="D131" s="18">
        <f>D132+D135</f>
        <v>11281.44</v>
      </c>
      <c r="E131" s="18">
        <f>E132+E135</f>
        <v>15000</v>
      </c>
      <c r="F131" s="18">
        <f>F132+F135</f>
        <v>9000</v>
      </c>
      <c r="G131" s="18">
        <f>G132+G135</f>
        <v>9000</v>
      </c>
    </row>
    <row r="132" spans="1:7" ht="15">
      <c r="A132" s="19" t="s">
        <v>28</v>
      </c>
      <c r="B132" s="19"/>
      <c r="C132" s="20">
        <f>C133</f>
        <v>0</v>
      </c>
      <c r="D132" s="20">
        <f>D133</f>
        <v>11281.44</v>
      </c>
      <c r="E132" s="20">
        <f>E133</f>
        <v>10000</v>
      </c>
      <c r="F132" s="20">
        <f>F133</f>
        <v>6000</v>
      </c>
      <c r="G132" s="20">
        <f>G133</f>
        <v>6000</v>
      </c>
    </row>
    <row r="133" spans="1:7" ht="15">
      <c r="A133" s="21" t="s">
        <v>17</v>
      </c>
      <c r="B133" s="21" t="s">
        <v>18</v>
      </c>
      <c r="C133" s="22">
        <f>SUM(C134:C134)</f>
        <v>0</v>
      </c>
      <c r="D133" s="22">
        <f>SUM(D134:D134)</f>
        <v>11281.44</v>
      </c>
      <c r="E133" s="22">
        <f>SUM(E134:E134)</f>
        <v>10000</v>
      </c>
      <c r="F133" s="22">
        <f>SUM(F134:F134)</f>
        <v>6000</v>
      </c>
      <c r="G133" s="22">
        <f>SUM(G134:G134)</f>
        <v>6000</v>
      </c>
    </row>
    <row r="134" spans="1:7" ht="15">
      <c r="A134" s="23" t="s">
        <v>21</v>
      </c>
      <c r="B134" s="23" t="s">
        <v>22</v>
      </c>
      <c r="C134" s="24">
        <v>0</v>
      </c>
      <c r="D134" s="24">
        <v>11281.44</v>
      </c>
      <c r="E134" s="24">
        <v>10000</v>
      </c>
      <c r="F134" s="24">
        <v>6000</v>
      </c>
      <c r="G134" s="24">
        <v>6000</v>
      </c>
    </row>
    <row r="135" spans="1:7" ht="15">
      <c r="A135" s="19" t="s">
        <v>29</v>
      </c>
      <c r="B135" s="19"/>
      <c r="C135" s="20">
        <f>C136</f>
        <v>0</v>
      </c>
      <c r="D135" s="20">
        <f>D136</f>
        <v>0</v>
      </c>
      <c r="E135" s="20">
        <f>E136</f>
        <v>5000</v>
      </c>
      <c r="F135" s="20">
        <f>F136</f>
        <v>3000</v>
      </c>
      <c r="G135" s="20">
        <f>G136</f>
        <v>3000</v>
      </c>
    </row>
    <row r="136" spans="1:7" ht="15">
      <c r="A136" s="21" t="s">
        <v>17</v>
      </c>
      <c r="B136" s="21" t="s">
        <v>18</v>
      </c>
      <c r="C136" s="22">
        <f>SUM(C137:C137)</f>
        <v>0</v>
      </c>
      <c r="D136" s="22">
        <f>SUM(D137:D137)</f>
        <v>0</v>
      </c>
      <c r="E136" s="22">
        <f>SUM(E137:E137)</f>
        <v>5000</v>
      </c>
      <c r="F136" s="22">
        <f>SUM(F137:F137)</f>
        <v>3000</v>
      </c>
      <c r="G136" s="22">
        <f>SUM(G137:G137)</f>
        <v>3000</v>
      </c>
    </row>
    <row r="137" spans="1:7" ht="15">
      <c r="A137" s="23" t="s">
        <v>21</v>
      </c>
      <c r="B137" s="23" t="s">
        <v>22</v>
      </c>
      <c r="C137" s="23"/>
      <c r="D137" s="24">
        <v>0</v>
      </c>
      <c r="E137" s="24">
        <v>5000</v>
      </c>
      <c r="F137" s="24">
        <v>3000</v>
      </c>
      <c r="G137" s="24">
        <v>3000</v>
      </c>
    </row>
    <row r="138" spans="1:7" ht="25.5">
      <c r="A138" s="12" t="s">
        <v>56</v>
      </c>
      <c r="B138" s="13" t="s">
        <v>57</v>
      </c>
      <c r="C138" s="14">
        <f>C139+C146</f>
        <v>7067.49</v>
      </c>
      <c r="D138" s="14">
        <f>D139+D146</f>
        <v>118123.29</v>
      </c>
      <c r="E138" s="14">
        <f>E139+E146</f>
        <v>123000</v>
      </c>
      <c r="F138" s="14">
        <f>F139+F146</f>
        <v>4000</v>
      </c>
      <c r="G138" s="14">
        <f>G139+G146</f>
        <v>4000</v>
      </c>
    </row>
    <row r="139" spans="1:7" ht="15">
      <c r="A139" s="15" t="s">
        <v>58</v>
      </c>
      <c r="B139" s="15"/>
      <c r="C139" s="16">
        <f aca="true" t="shared" si="18" ref="C139:G140">C140</f>
        <v>6237.97</v>
      </c>
      <c r="D139" s="16">
        <f t="shared" si="18"/>
        <v>6636.14</v>
      </c>
      <c r="E139" s="16">
        <f t="shared" si="18"/>
        <v>2000</v>
      </c>
      <c r="F139" s="16">
        <f t="shared" si="18"/>
        <v>2000</v>
      </c>
      <c r="G139" s="16">
        <f t="shared" si="18"/>
        <v>2000</v>
      </c>
    </row>
    <row r="140" spans="1:7" ht="15">
      <c r="A140" s="17" t="s">
        <v>59</v>
      </c>
      <c r="B140" s="17"/>
      <c r="C140" s="18">
        <f t="shared" si="18"/>
        <v>6237.97</v>
      </c>
      <c r="D140" s="18">
        <f t="shared" si="18"/>
        <v>6636.14</v>
      </c>
      <c r="E140" s="18">
        <f t="shared" si="18"/>
        <v>2000</v>
      </c>
      <c r="F140" s="18">
        <f t="shared" si="18"/>
        <v>2000</v>
      </c>
      <c r="G140" s="18">
        <f t="shared" si="18"/>
        <v>2000</v>
      </c>
    </row>
    <row r="141" spans="1:7" ht="15">
      <c r="A141" s="19" t="s">
        <v>28</v>
      </c>
      <c r="B141" s="19"/>
      <c r="C141" s="20">
        <f>C142+C144</f>
        <v>6237.97</v>
      </c>
      <c r="D141" s="20">
        <f>D142+D144</f>
        <v>6636.14</v>
      </c>
      <c r="E141" s="20">
        <f>E142+E144</f>
        <v>2000</v>
      </c>
      <c r="F141" s="20">
        <f>F142+F144</f>
        <v>2000</v>
      </c>
      <c r="G141" s="20">
        <f>G142+G144</f>
        <v>2000</v>
      </c>
    </row>
    <row r="142" spans="1:7" ht="15">
      <c r="A142" s="21" t="s">
        <v>17</v>
      </c>
      <c r="B142" s="21" t="s">
        <v>18</v>
      </c>
      <c r="C142" s="22">
        <f>SUM(C143:C143)</f>
        <v>0</v>
      </c>
      <c r="D142" s="22">
        <f>SUM(D143:D143)</f>
        <v>0</v>
      </c>
      <c r="E142" s="22">
        <f>SUM(E143:E143)</f>
        <v>2000</v>
      </c>
      <c r="F142" s="22">
        <f>SUM(F143:F143)</f>
        <v>2000</v>
      </c>
      <c r="G142" s="22">
        <f>SUM(G143:G143)</f>
        <v>2000</v>
      </c>
    </row>
    <row r="143" spans="1:7" ht="15">
      <c r="A143" s="23" t="s">
        <v>21</v>
      </c>
      <c r="B143" s="23" t="s">
        <v>22</v>
      </c>
      <c r="C143" s="24">
        <v>0</v>
      </c>
      <c r="D143" s="24">
        <v>0</v>
      </c>
      <c r="E143" s="24">
        <v>2000</v>
      </c>
      <c r="F143" s="24">
        <v>2000</v>
      </c>
      <c r="G143" s="24">
        <v>2000</v>
      </c>
    </row>
    <row r="144" spans="1:7" ht="15">
      <c r="A144" s="27">
        <v>4</v>
      </c>
      <c r="B144" s="21" t="s">
        <v>32</v>
      </c>
      <c r="C144" s="22">
        <f>SUM(C145:C145)</f>
        <v>6237.97</v>
      </c>
      <c r="D144" s="22">
        <f>SUM(D145:D145)</f>
        <v>6636.14</v>
      </c>
      <c r="E144" s="22">
        <f>SUM(E145:E145)</f>
        <v>0</v>
      </c>
      <c r="F144" s="22">
        <f>SUM(F145:F145)</f>
        <v>0</v>
      </c>
      <c r="G144" s="22">
        <f>SUM(G145:G145)</f>
        <v>0</v>
      </c>
    </row>
    <row r="145" spans="1:7" ht="15">
      <c r="A145" s="25">
        <v>42</v>
      </c>
      <c r="B145" s="23" t="s">
        <v>33</v>
      </c>
      <c r="C145" s="24">
        <v>6237.97</v>
      </c>
      <c r="D145" s="24">
        <v>6636.14</v>
      </c>
      <c r="E145" s="24">
        <v>0</v>
      </c>
      <c r="F145" s="24"/>
      <c r="G145" s="24"/>
    </row>
    <row r="146" spans="1:7" ht="15">
      <c r="A146" s="15" t="s">
        <v>60</v>
      </c>
      <c r="B146" s="15"/>
      <c r="C146" s="16">
        <f>C147</f>
        <v>829.52</v>
      </c>
      <c r="D146" s="16">
        <f>D147</f>
        <v>111487.15</v>
      </c>
      <c r="E146" s="16">
        <f>E147</f>
        <v>121000</v>
      </c>
      <c r="F146" s="16">
        <f>F147</f>
        <v>2000</v>
      </c>
      <c r="G146" s="16">
        <f>G147</f>
        <v>2000</v>
      </c>
    </row>
    <row r="147" spans="1:7" ht="15">
      <c r="A147" s="17" t="s">
        <v>52</v>
      </c>
      <c r="B147" s="17"/>
      <c r="C147" s="18">
        <f>C148+C153</f>
        <v>829.52</v>
      </c>
      <c r="D147" s="18">
        <f>D148+D153</f>
        <v>111487.15</v>
      </c>
      <c r="E147" s="18">
        <f>E148+E153</f>
        <v>121000</v>
      </c>
      <c r="F147" s="18">
        <f>F148+F153</f>
        <v>2000</v>
      </c>
      <c r="G147" s="18">
        <f>G148+G153</f>
        <v>2000</v>
      </c>
    </row>
    <row r="148" spans="1:7" ht="15">
      <c r="A148" s="19" t="s">
        <v>28</v>
      </c>
      <c r="B148" s="19"/>
      <c r="C148" s="20">
        <f>C149+C151</f>
        <v>829.52</v>
      </c>
      <c r="D148" s="20">
        <f>D149+D151</f>
        <v>56075.38</v>
      </c>
      <c r="E148" s="20">
        <f>E149+E151</f>
        <v>71000</v>
      </c>
      <c r="F148" s="20">
        <f>F149+F151</f>
        <v>2000</v>
      </c>
      <c r="G148" s="20">
        <f>G149+G151</f>
        <v>2000</v>
      </c>
    </row>
    <row r="149" spans="1:7" ht="15">
      <c r="A149" s="21" t="s">
        <v>17</v>
      </c>
      <c r="B149" s="21" t="s">
        <v>18</v>
      </c>
      <c r="C149" s="22">
        <f>SUM(C150:C150)</f>
        <v>0</v>
      </c>
      <c r="D149" s="22">
        <f>SUM(D150:D150)</f>
        <v>663.61</v>
      </c>
      <c r="E149" s="22">
        <f>SUM(E150:E150)</f>
        <v>1000</v>
      </c>
      <c r="F149" s="22">
        <f>SUM(F150:F150)</f>
        <v>2000</v>
      </c>
      <c r="G149" s="22">
        <f>SUM(G150:G150)</f>
        <v>2000</v>
      </c>
    </row>
    <row r="150" spans="1:7" ht="15">
      <c r="A150" s="23" t="s">
        <v>21</v>
      </c>
      <c r="B150" s="23" t="s">
        <v>22</v>
      </c>
      <c r="C150" s="24">
        <v>0</v>
      </c>
      <c r="D150" s="24">
        <v>663.61</v>
      </c>
      <c r="E150" s="24">
        <v>1000</v>
      </c>
      <c r="F150" s="24">
        <v>2000</v>
      </c>
      <c r="G150" s="24">
        <v>2000</v>
      </c>
    </row>
    <row r="151" spans="1:7" ht="15">
      <c r="A151" s="27">
        <v>4</v>
      </c>
      <c r="B151" s="21" t="s">
        <v>32</v>
      </c>
      <c r="C151" s="22">
        <f>SUM(C152:C152)</f>
        <v>829.52</v>
      </c>
      <c r="D151" s="22">
        <f>SUM(D152:D152)</f>
        <v>55411.77</v>
      </c>
      <c r="E151" s="22">
        <f>SUM(E152:E152)</f>
        <v>70000</v>
      </c>
      <c r="F151" s="22">
        <f>SUM(F152:F152)</f>
        <v>0</v>
      </c>
      <c r="G151" s="22">
        <f>SUM(G152:G152)</f>
        <v>0</v>
      </c>
    </row>
    <row r="152" spans="1:7" ht="15">
      <c r="A152" s="25">
        <v>42</v>
      </c>
      <c r="B152" s="23" t="s">
        <v>33</v>
      </c>
      <c r="C152" s="24">
        <v>829.52</v>
      </c>
      <c r="D152" s="24">
        <v>55411.77</v>
      </c>
      <c r="E152" s="24">
        <v>70000</v>
      </c>
      <c r="F152" s="24"/>
      <c r="G152" s="24"/>
    </row>
    <row r="153" spans="1:7" ht="15">
      <c r="A153" s="19" t="s">
        <v>29</v>
      </c>
      <c r="B153" s="19"/>
      <c r="C153" s="20">
        <f>C154</f>
        <v>0</v>
      </c>
      <c r="D153" s="20">
        <f>D154</f>
        <v>55411.77</v>
      </c>
      <c r="E153" s="20">
        <f>E154</f>
        <v>50000</v>
      </c>
      <c r="F153" s="20">
        <f>F154</f>
        <v>0</v>
      </c>
      <c r="G153" s="20">
        <f>G154</f>
        <v>0</v>
      </c>
    </row>
    <row r="154" spans="1:7" ht="15">
      <c r="A154" s="27">
        <v>4</v>
      </c>
      <c r="B154" s="21" t="s">
        <v>32</v>
      </c>
      <c r="C154" s="22">
        <f>SUM(C155:C155)</f>
        <v>0</v>
      </c>
      <c r="D154" s="22">
        <f>SUM(D155:D155)</f>
        <v>55411.77</v>
      </c>
      <c r="E154" s="22">
        <f>SUM(E155:E155)</f>
        <v>50000</v>
      </c>
      <c r="F154" s="22">
        <f>SUM(F155:F155)</f>
        <v>0</v>
      </c>
      <c r="G154" s="22">
        <f>SUM(G155:G155)</f>
        <v>0</v>
      </c>
    </row>
    <row r="155" spans="1:7" ht="15">
      <c r="A155" s="25">
        <v>42</v>
      </c>
      <c r="B155" s="23" t="s">
        <v>33</v>
      </c>
      <c r="C155" s="23"/>
      <c r="D155" s="24">
        <v>55411.77</v>
      </c>
      <c r="E155" s="24">
        <v>50000</v>
      </c>
      <c r="F155" s="24">
        <v>0</v>
      </c>
      <c r="G155" s="24">
        <v>0</v>
      </c>
    </row>
    <row r="156" spans="1:7" ht="25.5">
      <c r="A156" s="12" t="s">
        <v>61</v>
      </c>
      <c r="B156" s="13" t="s">
        <v>62</v>
      </c>
      <c r="C156" s="14">
        <f aca="true" t="shared" si="19" ref="C156:G157">C157</f>
        <v>55100.46</v>
      </c>
      <c r="D156" s="14">
        <f t="shared" si="19"/>
        <v>13272.28</v>
      </c>
      <c r="E156" s="14">
        <f t="shared" si="19"/>
        <v>130000</v>
      </c>
      <c r="F156" s="14">
        <f t="shared" si="19"/>
        <v>105000</v>
      </c>
      <c r="G156" s="14">
        <f t="shared" si="19"/>
        <v>105000</v>
      </c>
    </row>
    <row r="157" spans="1:7" ht="15">
      <c r="A157" s="15" t="s">
        <v>63</v>
      </c>
      <c r="B157" s="15"/>
      <c r="C157" s="16">
        <f t="shared" si="19"/>
        <v>55100.46</v>
      </c>
      <c r="D157" s="16">
        <f t="shared" si="19"/>
        <v>13272.28</v>
      </c>
      <c r="E157" s="16">
        <f t="shared" si="19"/>
        <v>130000</v>
      </c>
      <c r="F157" s="16">
        <f t="shared" si="19"/>
        <v>105000</v>
      </c>
      <c r="G157" s="16">
        <f t="shared" si="19"/>
        <v>105000</v>
      </c>
    </row>
    <row r="158" spans="1:7" ht="15">
      <c r="A158" s="17" t="s">
        <v>64</v>
      </c>
      <c r="B158" s="17"/>
      <c r="C158" s="18">
        <f>C159+C164</f>
        <v>55100.46</v>
      </c>
      <c r="D158" s="18">
        <f>D159+D164</f>
        <v>13272.28</v>
      </c>
      <c r="E158" s="18">
        <f>E159+E164</f>
        <v>130000</v>
      </c>
      <c r="F158" s="18">
        <f>F159+F164</f>
        <v>105000</v>
      </c>
      <c r="G158" s="18">
        <f>G159+G164</f>
        <v>105000</v>
      </c>
    </row>
    <row r="159" spans="1:7" ht="15">
      <c r="A159" s="19" t="s">
        <v>28</v>
      </c>
      <c r="B159" s="19"/>
      <c r="C159" s="20">
        <f>C160+C162</f>
        <v>55100.46</v>
      </c>
      <c r="D159" s="20">
        <f>D160+D162</f>
        <v>0</v>
      </c>
      <c r="E159" s="20">
        <f>E160+E162</f>
        <v>80000</v>
      </c>
      <c r="F159" s="20">
        <f>F160+F162</f>
        <v>55000</v>
      </c>
      <c r="G159" s="20">
        <f>G160+G162</f>
        <v>55000</v>
      </c>
    </row>
    <row r="160" spans="1:7" ht="15">
      <c r="A160" s="21" t="s">
        <v>17</v>
      </c>
      <c r="B160" s="21" t="s">
        <v>18</v>
      </c>
      <c r="C160" s="22">
        <f>SUM(C161:C161)</f>
        <v>0</v>
      </c>
      <c r="D160" s="22">
        <f>SUM(D161:D161)</f>
        <v>0</v>
      </c>
      <c r="E160" s="22">
        <f>SUM(E161:E161)</f>
        <v>5000</v>
      </c>
      <c r="F160" s="22">
        <f>SUM(F161:F161)</f>
        <v>5000</v>
      </c>
      <c r="G160" s="22">
        <f>SUM(G161:G161)</f>
        <v>5000</v>
      </c>
    </row>
    <row r="161" spans="1:7" ht="15">
      <c r="A161" s="23" t="s">
        <v>21</v>
      </c>
      <c r="B161" s="23" t="s">
        <v>22</v>
      </c>
      <c r="C161" s="24">
        <v>0</v>
      </c>
      <c r="D161" s="24">
        <v>0</v>
      </c>
      <c r="E161" s="24">
        <v>5000</v>
      </c>
      <c r="F161" s="24">
        <v>5000</v>
      </c>
      <c r="G161" s="24">
        <v>5000</v>
      </c>
    </row>
    <row r="162" spans="1:7" ht="15">
      <c r="A162" s="27">
        <v>4</v>
      </c>
      <c r="B162" s="21" t="s">
        <v>32</v>
      </c>
      <c r="C162" s="22">
        <f>SUM(C163:C163)</f>
        <v>55100.46</v>
      </c>
      <c r="D162" s="22">
        <f>SUM(D163:D163)</f>
        <v>0</v>
      </c>
      <c r="E162" s="22">
        <f>SUM(E163:E163)</f>
        <v>75000</v>
      </c>
      <c r="F162" s="22">
        <f>SUM(F163:F163)</f>
        <v>50000</v>
      </c>
      <c r="G162" s="22">
        <f>SUM(G163:G163)</f>
        <v>50000</v>
      </c>
    </row>
    <row r="163" spans="1:7" ht="15">
      <c r="A163" s="25">
        <v>42</v>
      </c>
      <c r="B163" s="23" t="s">
        <v>33</v>
      </c>
      <c r="C163" s="24">
        <v>55100.46</v>
      </c>
      <c r="D163" s="24"/>
      <c r="E163" s="24">
        <v>75000</v>
      </c>
      <c r="F163" s="24">
        <v>50000</v>
      </c>
      <c r="G163" s="24">
        <v>50000</v>
      </c>
    </row>
    <row r="164" spans="1:7" ht="15">
      <c r="A164" s="19" t="s">
        <v>29</v>
      </c>
      <c r="B164" s="19"/>
      <c r="C164" s="20">
        <f>C165</f>
        <v>0</v>
      </c>
      <c r="D164" s="20">
        <f>D165</f>
        <v>13272.28</v>
      </c>
      <c r="E164" s="20">
        <f>E165</f>
        <v>50000</v>
      </c>
      <c r="F164" s="20">
        <f>F165</f>
        <v>50000</v>
      </c>
      <c r="G164" s="20">
        <f>G165</f>
        <v>50000</v>
      </c>
    </row>
    <row r="165" spans="1:7" ht="15">
      <c r="A165" s="27">
        <v>4</v>
      </c>
      <c r="B165" s="21" t="s">
        <v>32</v>
      </c>
      <c r="C165" s="22">
        <f>SUM(C166:C166)</f>
        <v>0</v>
      </c>
      <c r="D165" s="22">
        <f>SUM(D166:D166)</f>
        <v>13272.28</v>
      </c>
      <c r="E165" s="22">
        <f>SUM(E166:E166)</f>
        <v>50000</v>
      </c>
      <c r="F165" s="22">
        <f>SUM(F166:F166)</f>
        <v>50000</v>
      </c>
      <c r="G165" s="22">
        <f>SUM(G166:G166)</f>
        <v>50000</v>
      </c>
    </row>
    <row r="166" spans="1:7" ht="15">
      <c r="A166" s="25">
        <v>42</v>
      </c>
      <c r="B166" s="23" t="s">
        <v>33</v>
      </c>
      <c r="C166" s="23"/>
      <c r="D166" s="24">
        <v>13272.28</v>
      </c>
      <c r="E166" s="24">
        <v>50000</v>
      </c>
      <c r="F166" s="24">
        <v>50000</v>
      </c>
      <c r="G166" s="24">
        <v>50000</v>
      </c>
    </row>
    <row r="167" spans="1:7" ht="25.5">
      <c r="A167" s="12" t="s">
        <v>65</v>
      </c>
      <c r="B167" s="13" t="s">
        <v>66</v>
      </c>
      <c r="C167" s="14">
        <f>C168+C176+C186+C194</f>
        <v>19614.27</v>
      </c>
      <c r="D167" s="14">
        <f>D168+D176+D186+D194</f>
        <v>49771.049999999996</v>
      </c>
      <c r="E167" s="14">
        <f>E168+E176+E186+E194</f>
        <v>156000</v>
      </c>
      <c r="F167" s="14">
        <f>F168+F176+F186+F194</f>
        <v>135000</v>
      </c>
      <c r="G167" s="14">
        <f>G168+G176+G186+G194</f>
        <v>165000</v>
      </c>
    </row>
    <row r="168" spans="1:7" ht="15">
      <c r="A168" s="15" t="s">
        <v>67</v>
      </c>
      <c r="B168" s="15"/>
      <c r="C168" s="16">
        <f aca="true" t="shared" si="20" ref="C168:G169">C169</f>
        <v>19614.27</v>
      </c>
      <c r="D168" s="16">
        <f t="shared" si="20"/>
        <v>41144.07</v>
      </c>
      <c r="E168" s="16">
        <f t="shared" si="20"/>
        <v>5000</v>
      </c>
      <c r="F168" s="16">
        <f t="shared" si="20"/>
        <v>5000</v>
      </c>
      <c r="G168" s="16">
        <f t="shared" si="20"/>
        <v>20000</v>
      </c>
    </row>
    <row r="169" spans="1:7" ht="15">
      <c r="A169" s="17" t="s">
        <v>52</v>
      </c>
      <c r="B169" s="17"/>
      <c r="C169" s="18">
        <f t="shared" si="20"/>
        <v>19614.27</v>
      </c>
      <c r="D169" s="18">
        <f t="shared" si="20"/>
        <v>41144.07</v>
      </c>
      <c r="E169" s="18">
        <f t="shared" si="20"/>
        <v>5000</v>
      </c>
      <c r="F169" s="18">
        <f t="shared" si="20"/>
        <v>5000</v>
      </c>
      <c r="G169" s="18">
        <f t="shared" si="20"/>
        <v>20000</v>
      </c>
    </row>
    <row r="170" spans="1:7" ht="15">
      <c r="A170" s="19" t="s">
        <v>28</v>
      </c>
      <c r="B170" s="19"/>
      <c r="C170" s="20">
        <f>C171+C173</f>
        <v>19614.27</v>
      </c>
      <c r="D170" s="20">
        <f>D171+D173</f>
        <v>41144.07</v>
      </c>
      <c r="E170" s="20">
        <f>E171+E173</f>
        <v>5000</v>
      </c>
      <c r="F170" s="20">
        <f>F171+F173</f>
        <v>5000</v>
      </c>
      <c r="G170" s="20">
        <f>G171+G173</f>
        <v>20000</v>
      </c>
    </row>
    <row r="171" spans="1:7" ht="15">
      <c r="A171" s="21" t="s">
        <v>17</v>
      </c>
      <c r="B171" s="21" t="s">
        <v>18</v>
      </c>
      <c r="C171" s="22">
        <f>SUM(C172:C172)</f>
        <v>3318.07</v>
      </c>
      <c r="D171" s="22">
        <f>SUM(D172:D172)</f>
        <v>0</v>
      </c>
      <c r="E171" s="22">
        <f>SUM(E172:E172)</f>
        <v>1000</v>
      </c>
      <c r="F171" s="22">
        <f>SUM(F172:F172)</f>
        <v>5000</v>
      </c>
      <c r="G171" s="22">
        <f>SUM(G172:G172)</f>
        <v>5000</v>
      </c>
    </row>
    <row r="172" spans="1:7" ht="15">
      <c r="A172" s="23" t="s">
        <v>21</v>
      </c>
      <c r="B172" s="23" t="s">
        <v>22</v>
      </c>
      <c r="C172" s="24">
        <v>3318.07</v>
      </c>
      <c r="D172" s="24">
        <v>0</v>
      </c>
      <c r="E172" s="24">
        <v>1000</v>
      </c>
      <c r="F172" s="24">
        <v>5000</v>
      </c>
      <c r="G172" s="24">
        <v>5000</v>
      </c>
    </row>
    <row r="173" spans="1:7" ht="15">
      <c r="A173" s="27">
        <v>4</v>
      </c>
      <c r="B173" s="21" t="s">
        <v>32</v>
      </c>
      <c r="C173" s="22">
        <f>SUM(C174:C175)</f>
        <v>16296.2</v>
      </c>
      <c r="D173" s="22">
        <f>SUM(D174:D175)</f>
        <v>41144.07</v>
      </c>
      <c r="E173" s="22">
        <f>SUM(E174:E175)</f>
        <v>4000</v>
      </c>
      <c r="F173" s="22">
        <f>SUM(F174:F175)</f>
        <v>0</v>
      </c>
      <c r="G173" s="22">
        <f>SUM(G174:G175)</f>
        <v>15000</v>
      </c>
    </row>
    <row r="174" spans="1:7" ht="15">
      <c r="A174" s="25">
        <v>41</v>
      </c>
      <c r="B174" s="23" t="s">
        <v>68</v>
      </c>
      <c r="C174" s="24">
        <v>0</v>
      </c>
      <c r="D174" s="24">
        <v>26544.56</v>
      </c>
      <c r="E174" s="22"/>
      <c r="F174" s="22"/>
      <c r="G174" s="22"/>
    </row>
    <row r="175" spans="1:7" ht="15">
      <c r="A175" s="25">
        <v>42</v>
      </c>
      <c r="B175" s="23" t="s">
        <v>33</v>
      </c>
      <c r="C175" s="24">
        <v>16296.2</v>
      </c>
      <c r="D175" s="24">
        <v>14599.51</v>
      </c>
      <c r="E175" s="24">
        <v>4000</v>
      </c>
      <c r="F175" s="24"/>
      <c r="G175" s="24">
        <v>15000</v>
      </c>
    </row>
    <row r="176" spans="1:7" ht="15">
      <c r="A176" s="15" t="s">
        <v>69</v>
      </c>
      <c r="B176" s="15"/>
      <c r="C176" s="16">
        <f>C177</f>
        <v>0</v>
      </c>
      <c r="D176" s="16">
        <f>D177</f>
        <v>5308.91</v>
      </c>
      <c r="E176" s="16">
        <f>E177</f>
        <v>81000</v>
      </c>
      <c r="F176" s="16">
        <f>F177</f>
        <v>80000</v>
      </c>
      <c r="G176" s="16">
        <f>G177</f>
        <v>80000</v>
      </c>
    </row>
    <row r="177" spans="1:7" ht="15">
      <c r="A177" s="17" t="s">
        <v>49</v>
      </c>
      <c r="B177" s="17"/>
      <c r="C177" s="18">
        <f>C178+C183</f>
        <v>0</v>
      </c>
      <c r="D177" s="18">
        <f>D178+D183</f>
        <v>5308.91</v>
      </c>
      <c r="E177" s="18">
        <f>E178+E183</f>
        <v>81000</v>
      </c>
      <c r="F177" s="18">
        <f>F178+F183</f>
        <v>80000</v>
      </c>
      <c r="G177" s="18">
        <f>G178+G183</f>
        <v>80000</v>
      </c>
    </row>
    <row r="178" spans="1:7" ht="15">
      <c r="A178" s="19" t="s">
        <v>16</v>
      </c>
      <c r="B178" s="19"/>
      <c r="C178" s="20">
        <f>C179+C181</f>
        <v>0</v>
      </c>
      <c r="D178" s="20">
        <f>D179+D181</f>
        <v>0</v>
      </c>
      <c r="E178" s="20">
        <f>E179+E181</f>
        <v>31000</v>
      </c>
      <c r="F178" s="20">
        <f>F179+F181</f>
        <v>30000</v>
      </c>
      <c r="G178" s="20">
        <f>G179+G181</f>
        <v>30000</v>
      </c>
    </row>
    <row r="179" spans="1:7" ht="15">
      <c r="A179" s="21" t="s">
        <v>17</v>
      </c>
      <c r="B179" s="21" t="s">
        <v>18</v>
      </c>
      <c r="C179" s="22">
        <f>SUM(C180:C180)</f>
        <v>0</v>
      </c>
      <c r="D179" s="22">
        <f>SUM(D180:D180)</f>
        <v>0</v>
      </c>
      <c r="E179" s="22">
        <f>SUM(E180:E180)</f>
        <v>1000</v>
      </c>
      <c r="F179" s="22">
        <f>SUM(F180:F180)</f>
        <v>10000</v>
      </c>
      <c r="G179" s="22">
        <f>SUM(G180:G180)</f>
        <v>10000</v>
      </c>
    </row>
    <row r="180" spans="1:7" ht="15">
      <c r="A180" s="23" t="s">
        <v>21</v>
      </c>
      <c r="B180" s="23" t="s">
        <v>22</v>
      </c>
      <c r="C180" s="24">
        <v>0</v>
      </c>
      <c r="D180" s="24">
        <v>0</v>
      </c>
      <c r="E180" s="24">
        <v>1000</v>
      </c>
      <c r="F180" s="24">
        <v>10000</v>
      </c>
      <c r="G180" s="24">
        <v>10000</v>
      </c>
    </row>
    <row r="181" spans="1:7" ht="15">
      <c r="A181" s="27">
        <v>4</v>
      </c>
      <c r="B181" s="21" t="s">
        <v>32</v>
      </c>
      <c r="C181" s="22">
        <f>SUM(C182:C182)</f>
        <v>0</v>
      </c>
      <c r="D181" s="22">
        <f>SUM(D182:D182)</f>
        <v>0</v>
      </c>
      <c r="E181" s="22">
        <f>SUM(E182:E182)</f>
        <v>30000</v>
      </c>
      <c r="F181" s="22">
        <f>SUM(F182:F182)</f>
        <v>20000</v>
      </c>
      <c r="G181" s="22">
        <f>SUM(G182:G182)</f>
        <v>20000</v>
      </c>
    </row>
    <row r="182" spans="1:7" ht="15">
      <c r="A182" s="25">
        <v>42</v>
      </c>
      <c r="B182" s="23" t="s">
        <v>33</v>
      </c>
      <c r="C182" s="24">
        <v>0</v>
      </c>
      <c r="D182" s="24"/>
      <c r="E182" s="24">
        <v>30000</v>
      </c>
      <c r="F182" s="24">
        <v>20000</v>
      </c>
      <c r="G182" s="24">
        <v>20000</v>
      </c>
    </row>
    <row r="183" spans="1:7" ht="15">
      <c r="A183" s="19" t="s">
        <v>29</v>
      </c>
      <c r="B183" s="19"/>
      <c r="C183" s="20">
        <f>C184</f>
        <v>0</v>
      </c>
      <c r="D183" s="20">
        <f>D184</f>
        <v>5308.91</v>
      </c>
      <c r="E183" s="20">
        <f>E184</f>
        <v>50000</v>
      </c>
      <c r="F183" s="20">
        <f>F184</f>
        <v>50000</v>
      </c>
      <c r="G183" s="20">
        <f>G184</f>
        <v>50000</v>
      </c>
    </row>
    <row r="184" spans="1:7" ht="15">
      <c r="A184" s="27">
        <v>4</v>
      </c>
      <c r="B184" s="21" t="s">
        <v>32</v>
      </c>
      <c r="C184" s="22">
        <f>SUM(C185:C185)</f>
        <v>0</v>
      </c>
      <c r="D184" s="22">
        <f>SUM(D185:D185)</f>
        <v>5308.91</v>
      </c>
      <c r="E184" s="22">
        <f>SUM(E185:E185)</f>
        <v>50000</v>
      </c>
      <c r="F184" s="22">
        <f>SUM(F185:F185)</f>
        <v>50000</v>
      </c>
      <c r="G184" s="22">
        <f>SUM(G185:G185)</f>
        <v>50000</v>
      </c>
    </row>
    <row r="185" spans="1:7" ht="15">
      <c r="A185" s="25">
        <v>42</v>
      </c>
      <c r="B185" s="23" t="s">
        <v>33</v>
      </c>
      <c r="C185" s="23"/>
      <c r="D185" s="24">
        <v>5308.91</v>
      </c>
      <c r="E185" s="24">
        <v>50000</v>
      </c>
      <c r="F185" s="24">
        <v>50000</v>
      </c>
      <c r="G185" s="24">
        <v>50000</v>
      </c>
    </row>
    <row r="186" spans="1:7" ht="15">
      <c r="A186" s="15" t="s">
        <v>70</v>
      </c>
      <c r="B186" s="15"/>
      <c r="C186" s="16">
        <f>C187</f>
        <v>0</v>
      </c>
      <c r="D186" s="16">
        <f>D187</f>
        <v>0</v>
      </c>
      <c r="E186" s="16">
        <f>E187</f>
        <v>70000</v>
      </c>
      <c r="F186" s="16">
        <f>F187</f>
        <v>50000</v>
      </c>
      <c r="G186" s="16">
        <f>G187</f>
        <v>60000</v>
      </c>
    </row>
    <row r="187" spans="1:7" ht="15">
      <c r="A187" s="17" t="s">
        <v>71</v>
      </c>
      <c r="B187" s="17"/>
      <c r="C187" s="18">
        <f>C188+C191</f>
        <v>0</v>
      </c>
      <c r="D187" s="18">
        <f>D188+D191</f>
        <v>0</v>
      </c>
      <c r="E187" s="18">
        <f>E188+E191</f>
        <v>70000</v>
      </c>
      <c r="F187" s="18">
        <f>F188+F191</f>
        <v>50000</v>
      </c>
      <c r="G187" s="18">
        <f>G188+G191</f>
        <v>60000</v>
      </c>
    </row>
    <row r="188" spans="1:7" ht="15">
      <c r="A188" s="19" t="s">
        <v>28</v>
      </c>
      <c r="B188" s="19"/>
      <c r="C188" s="20">
        <f>C189</f>
        <v>0</v>
      </c>
      <c r="D188" s="20">
        <f>D189</f>
        <v>0</v>
      </c>
      <c r="E188" s="20">
        <f>E189</f>
        <v>50000</v>
      </c>
      <c r="F188" s="20">
        <f>F189</f>
        <v>30000</v>
      </c>
      <c r="G188" s="20">
        <f>G189</f>
        <v>30000</v>
      </c>
    </row>
    <row r="189" spans="1:7" ht="15">
      <c r="A189" s="27">
        <v>4</v>
      </c>
      <c r="B189" s="21" t="s">
        <v>32</v>
      </c>
      <c r="C189" s="22">
        <f>SUM(C190:C190)</f>
        <v>0</v>
      </c>
      <c r="D189" s="22">
        <f>SUM(D190:D190)</f>
        <v>0</v>
      </c>
      <c r="E189" s="22">
        <f>SUM(E190:E190)</f>
        <v>50000</v>
      </c>
      <c r="F189" s="22">
        <f>SUM(F190:F190)</f>
        <v>30000</v>
      </c>
      <c r="G189" s="22">
        <f>SUM(G190:G190)</f>
        <v>30000</v>
      </c>
    </row>
    <row r="190" spans="1:7" ht="15">
      <c r="A190" s="25">
        <v>42</v>
      </c>
      <c r="B190" s="23" t="s">
        <v>33</v>
      </c>
      <c r="C190" s="24">
        <v>0</v>
      </c>
      <c r="D190" s="24"/>
      <c r="E190" s="24">
        <v>50000</v>
      </c>
      <c r="F190" s="24">
        <v>30000</v>
      </c>
      <c r="G190" s="24">
        <v>30000</v>
      </c>
    </row>
    <row r="191" spans="1:7" ht="15">
      <c r="A191" s="19" t="s">
        <v>16</v>
      </c>
      <c r="B191" s="19"/>
      <c r="C191" s="20">
        <f>C192</f>
        <v>0</v>
      </c>
      <c r="D191" s="20">
        <f>D192</f>
        <v>0</v>
      </c>
      <c r="E191" s="20">
        <f>E192</f>
        <v>20000</v>
      </c>
      <c r="F191" s="20">
        <f>F192</f>
        <v>20000</v>
      </c>
      <c r="G191" s="20">
        <f>G192</f>
        <v>30000</v>
      </c>
    </row>
    <row r="192" spans="1:7" ht="15">
      <c r="A192" s="27">
        <v>4</v>
      </c>
      <c r="B192" s="21" t="s">
        <v>32</v>
      </c>
      <c r="C192" s="22">
        <f>SUM(C193:C193)</f>
        <v>0</v>
      </c>
      <c r="D192" s="22">
        <f>SUM(D193:D193)</f>
        <v>0</v>
      </c>
      <c r="E192" s="22">
        <f>SUM(E193:E193)</f>
        <v>20000</v>
      </c>
      <c r="F192" s="22">
        <f>SUM(F193:F193)</f>
        <v>20000</v>
      </c>
      <c r="G192" s="22">
        <f>SUM(G193:G193)</f>
        <v>30000</v>
      </c>
    </row>
    <row r="193" spans="1:7" ht="15">
      <c r="A193" s="25">
        <v>42</v>
      </c>
      <c r="B193" s="23" t="s">
        <v>33</v>
      </c>
      <c r="C193" s="23"/>
      <c r="D193" s="24">
        <v>0</v>
      </c>
      <c r="E193" s="24">
        <v>20000</v>
      </c>
      <c r="F193" s="24">
        <v>20000</v>
      </c>
      <c r="G193" s="24">
        <v>30000</v>
      </c>
    </row>
    <row r="194" spans="1:7" ht="15">
      <c r="A194" s="15" t="s">
        <v>72</v>
      </c>
      <c r="B194" s="15"/>
      <c r="C194" s="16">
        <f>C195</f>
        <v>0</v>
      </c>
      <c r="D194" s="16">
        <f>D195</f>
        <v>3318.07</v>
      </c>
      <c r="E194" s="16">
        <f>E195</f>
        <v>0</v>
      </c>
      <c r="F194" s="16">
        <f>F195</f>
        <v>0</v>
      </c>
      <c r="G194" s="16">
        <f>G195</f>
        <v>5000</v>
      </c>
    </row>
    <row r="195" spans="1:7" ht="15">
      <c r="A195" s="17" t="s">
        <v>71</v>
      </c>
      <c r="B195" s="17"/>
      <c r="C195" s="18">
        <f>C196+C199</f>
        <v>0</v>
      </c>
      <c r="D195" s="18">
        <f>D196+D199</f>
        <v>3318.07</v>
      </c>
      <c r="E195" s="18">
        <f>E196+E199</f>
        <v>0</v>
      </c>
      <c r="F195" s="18">
        <f>F196+F199</f>
        <v>0</v>
      </c>
      <c r="G195" s="18">
        <f>G196+G199</f>
        <v>5000</v>
      </c>
    </row>
    <row r="196" spans="1:7" ht="15">
      <c r="A196" s="19" t="s">
        <v>28</v>
      </c>
      <c r="B196" s="19"/>
      <c r="C196" s="20">
        <f>C197</f>
        <v>0</v>
      </c>
      <c r="D196" s="20">
        <f>D197</f>
        <v>0</v>
      </c>
      <c r="E196" s="20">
        <f>E197</f>
        <v>0</v>
      </c>
      <c r="F196" s="20">
        <f>F197</f>
        <v>0</v>
      </c>
      <c r="G196" s="20">
        <f>G197</f>
        <v>5000</v>
      </c>
    </row>
    <row r="197" spans="1:7" ht="15">
      <c r="A197" s="27">
        <v>4</v>
      </c>
      <c r="B197" s="21" t="s">
        <v>32</v>
      </c>
      <c r="C197" s="22">
        <f>SUM(C198:C198)</f>
        <v>0</v>
      </c>
      <c r="D197" s="22">
        <f>SUM(D198:D198)</f>
        <v>0</v>
      </c>
      <c r="E197" s="22">
        <f>SUM(E198:E198)</f>
        <v>0</v>
      </c>
      <c r="F197" s="22">
        <f>SUM(F198:F198)</f>
        <v>0</v>
      </c>
      <c r="G197" s="22">
        <f>SUM(G198:G198)</f>
        <v>5000</v>
      </c>
    </row>
    <row r="198" spans="1:7" ht="15">
      <c r="A198" s="25">
        <v>42</v>
      </c>
      <c r="B198" s="23" t="s">
        <v>33</v>
      </c>
      <c r="C198" s="24">
        <v>0</v>
      </c>
      <c r="D198" s="24">
        <v>0</v>
      </c>
      <c r="E198" s="24">
        <v>0</v>
      </c>
      <c r="F198" s="24"/>
      <c r="G198" s="24">
        <v>5000</v>
      </c>
    </row>
    <row r="199" spans="1:7" ht="15">
      <c r="A199" s="19" t="s">
        <v>16</v>
      </c>
      <c r="B199" s="19"/>
      <c r="C199" s="20">
        <f>C200</f>
        <v>0</v>
      </c>
      <c r="D199" s="20">
        <f>D200</f>
        <v>3318.07</v>
      </c>
      <c r="E199" s="20">
        <f>E200</f>
        <v>0</v>
      </c>
      <c r="F199" s="20">
        <f>F200</f>
        <v>0</v>
      </c>
      <c r="G199" s="20">
        <f>G200</f>
        <v>0</v>
      </c>
    </row>
    <row r="200" spans="1:7" ht="15">
      <c r="A200" s="27">
        <v>4</v>
      </c>
      <c r="B200" s="21" t="s">
        <v>32</v>
      </c>
      <c r="C200" s="22">
        <f>SUM(C201:C201)</f>
        <v>0</v>
      </c>
      <c r="D200" s="22">
        <f>SUM(D201:D201)</f>
        <v>3318.07</v>
      </c>
      <c r="E200" s="22">
        <f>SUM(E201:E201)</f>
        <v>0</v>
      </c>
      <c r="F200" s="22">
        <f>SUM(F201:F201)</f>
        <v>0</v>
      </c>
      <c r="G200" s="22">
        <f>SUM(G201:G201)</f>
        <v>0</v>
      </c>
    </row>
    <row r="201" spans="1:7" ht="15">
      <c r="A201" s="25">
        <v>42</v>
      </c>
      <c r="B201" s="23" t="s">
        <v>33</v>
      </c>
      <c r="C201" s="23"/>
      <c r="D201" s="24">
        <v>3318.07</v>
      </c>
      <c r="E201" s="24">
        <v>0</v>
      </c>
      <c r="F201" s="24">
        <v>0</v>
      </c>
      <c r="G201" s="24">
        <v>0</v>
      </c>
    </row>
    <row r="202" spans="1:7" ht="25.5">
      <c r="A202" s="12" t="s">
        <v>73</v>
      </c>
      <c r="B202" s="13" t="s">
        <v>74</v>
      </c>
      <c r="C202" s="14">
        <f>C203+C208+C219+C232</f>
        <v>44619.4</v>
      </c>
      <c r="D202" s="14">
        <f>D203+D208+D219+D232</f>
        <v>116441.51000000001</v>
      </c>
      <c r="E202" s="14">
        <f>E203+E208+E219+E232</f>
        <v>45500</v>
      </c>
      <c r="F202" s="14">
        <f>F203+F208+F219+F232</f>
        <v>30500</v>
      </c>
      <c r="G202" s="14">
        <f>G203+G208+G219+G232</f>
        <v>30500</v>
      </c>
    </row>
    <row r="203" spans="1:7" ht="15">
      <c r="A203" s="15" t="s">
        <v>75</v>
      </c>
      <c r="B203" s="15"/>
      <c r="C203" s="16">
        <f aca="true" t="shared" si="21" ref="C203:G205">C204</f>
        <v>3083.3</v>
      </c>
      <c r="D203" s="16">
        <f t="shared" si="21"/>
        <v>398.17</v>
      </c>
      <c r="E203" s="16">
        <f t="shared" si="21"/>
        <v>500</v>
      </c>
      <c r="F203" s="16">
        <f t="shared" si="21"/>
        <v>500</v>
      </c>
      <c r="G203" s="16">
        <f t="shared" si="21"/>
        <v>500</v>
      </c>
    </row>
    <row r="204" spans="1:7" ht="15">
      <c r="A204" s="17" t="s">
        <v>76</v>
      </c>
      <c r="B204" s="17"/>
      <c r="C204" s="18">
        <f t="shared" si="21"/>
        <v>3083.3</v>
      </c>
      <c r="D204" s="18">
        <f t="shared" si="21"/>
        <v>398.17</v>
      </c>
      <c r="E204" s="18">
        <f t="shared" si="21"/>
        <v>500</v>
      </c>
      <c r="F204" s="18">
        <f t="shared" si="21"/>
        <v>500</v>
      </c>
      <c r="G204" s="18">
        <f t="shared" si="21"/>
        <v>500</v>
      </c>
    </row>
    <row r="205" spans="1:7" ht="15">
      <c r="A205" s="19" t="s">
        <v>16</v>
      </c>
      <c r="B205" s="19"/>
      <c r="C205" s="20">
        <f t="shared" si="21"/>
        <v>3083.3</v>
      </c>
      <c r="D205" s="20">
        <f t="shared" si="21"/>
        <v>398.17</v>
      </c>
      <c r="E205" s="20">
        <f t="shared" si="21"/>
        <v>500</v>
      </c>
      <c r="F205" s="20">
        <f t="shared" si="21"/>
        <v>500</v>
      </c>
      <c r="G205" s="20">
        <f t="shared" si="21"/>
        <v>500</v>
      </c>
    </row>
    <row r="206" spans="1:7" ht="15">
      <c r="A206" s="21" t="s">
        <v>17</v>
      </c>
      <c r="B206" s="21" t="s">
        <v>18</v>
      </c>
      <c r="C206" s="22">
        <f>SUM(C207:C207)</f>
        <v>3083.3</v>
      </c>
      <c r="D206" s="22">
        <f>SUM(D207:D207)</f>
        <v>398.17</v>
      </c>
      <c r="E206" s="22">
        <f>SUM(E207:E207)</f>
        <v>500</v>
      </c>
      <c r="F206" s="22">
        <f>SUM(F207:F207)</f>
        <v>500</v>
      </c>
      <c r="G206" s="22">
        <f>SUM(G207:G207)</f>
        <v>500</v>
      </c>
    </row>
    <row r="207" spans="1:7" ht="15">
      <c r="A207" s="23" t="s">
        <v>21</v>
      </c>
      <c r="B207" s="23" t="s">
        <v>22</v>
      </c>
      <c r="C207" s="24">
        <v>3083.3</v>
      </c>
      <c r="D207" s="24">
        <v>398.17</v>
      </c>
      <c r="E207" s="24">
        <v>500</v>
      </c>
      <c r="F207" s="24">
        <v>500</v>
      </c>
      <c r="G207" s="24">
        <v>500</v>
      </c>
    </row>
    <row r="208" spans="1:7" ht="15">
      <c r="A208" s="15" t="s">
        <v>77</v>
      </c>
      <c r="B208" s="15"/>
      <c r="C208" s="16">
        <f>C209</f>
        <v>13645.56</v>
      </c>
      <c r="D208" s="16">
        <f>D209</f>
        <v>14599.51</v>
      </c>
      <c r="E208" s="16">
        <f>E209</f>
        <v>15000</v>
      </c>
      <c r="F208" s="16">
        <f>F209</f>
        <v>0</v>
      </c>
      <c r="G208" s="16">
        <f>G209</f>
        <v>0</v>
      </c>
    </row>
    <row r="209" spans="1:7" ht="15">
      <c r="A209" s="17" t="s">
        <v>78</v>
      </c>
      <c r="B209" s="17"/>
      <c r="C209" s="18">
        <f>C210+C213+C216</f>
        <v>13645.56</v>
      </c>
      <c r="D209" s="18">
        <f>D210+D213+D216</f>
        <v>14599.51</v>
      </c>
      <c r="E209" s="18">
        <f>E210+E213+E216</f>
        <v>15000</v>
      </c>
      <c r="F209" s="18">
        <f>F210+F213+F216</f>
        <v>0</v>
      </c>
      <c r="G209" s="18">
        <f>G210+G213+G216</f>
        <v>0</v>
      </c>
    </row>
    <row r="210" spans="1:7" ht="15">
      <c r="A210" s="19" t="s">
        <v>28</v>
      </c>
      <c r="B210" s="19"/>
      <c r="C210" s="20">
        <f>C211</f>
        <v>0</v>
      </c>
      <c r="D210" s="20">
        <f>D211</f>
        <v>0</v>
      </c>
      <c r="E210" s="20">
        <f>E211</f>
        <v>7500</v>
      </c>
      <c r="F210" s="20">
        <f>F211</f>
        <v>0</v>
      </c>
      <c r="G210" s="20">
        <f>G211</f>
        <v>0</v>
      </c>
    </row>
    <row r="211" spans="1:7" ht="15">
      <c r="A211" s="27">
        <v>4</v>
      </c>
      <c r="B211" s="21" t="s">
        <v>32</v>
      </c>
      <c r="C211" s="22">
        <f>SUM(C212:C212)</f>
        <v>0</v>
      </c>
      <c r="D211" s="22">
        <f>SUM(D212:D212)</f>
        <v>0</v>
      </c>
      <c r="E211" s="22">
        <f>SUM(E212:E212)</f>
        <v>7500</v>
      </c>
      <c r="F211" s="22">
        <f>SUM(F212:F212)</f>
        <v>0</v>
      </c>
      <c r="G211" s="22">
        <f>SUM(G212:G212)</f>
        <v>0</v>
      </c>
    </row>
    <row r="212" spans="1:7" ht="15">
      <c r="A212" s="25">
        <v>42</v>
      </c>
      <c r="B212" s="23" t="s">
        <v>33</v>
      </c>
      <c r="C212" s="24">
        <v>0</v>
      </c>
      <c r="D212" s="24"/>
      <c r="E212" s="24">
        <v>7500</v>
      </c>
      <c r="F212" s="24"/>
      <c r="G212" s="24"/>
    </row>
    <row r="213" spans="1:7" ht="15">
      <c r="A213" s="19" t="s">
        <v>16</v>
      </c>
      <c r="B213" s="19"/>
      <c r="C213" s="20">
        <f>C214</f>
        <v>0</v>
      </c>
      <c r="D213" s="20">
        <f>D214</f>
        <v>0</v>
      </c>
      <c r="E213" s="20">
        <f>E214</f>
        <v>7500</v>
      </c>
      <c r="F213" s="20">
        <f>F214</f>
        <v>0</v>
      </c>
      <c r="G213" s="20">
        <f>G214</f>
        <v>0</v>
      </c>
    </row>
    <row r="214" spans="1:7" ht="15">
      <c r="A214" s="27">
        <v>4</v>
      </c>
      <c r="B214" s="21" t="s">
        <v>32</v>
      </c>
      <c r="C214" s="22">
        <f>SUM(C215:C215)</f>
        <v>0</v>
      </c>
      <c r="D214" s="22">
        <f>SUM(D215:D215)</f>
        <v>0</v>
      </c>
      <c r="E214" s="22">
        <f>SUM(E215:E215)</f>
        <v>7500</v>
      </c>
      <c r="F214" s="22">
        <f>SUM(F215:F215)</f>
        <v>0</v>
      </c>
      <c r="G214" s="22">
        <f>SUM(G215:G215)</f>
        <v>0</v>
      </c>
    </row>
    <row r="215" spans="1:7" ht="15">
      <c r="A215" s="25">
        <v>42</v>
      </c>
      <c r="B215" s="23" t="s">
        <v>33</v>
      </c>
      <c r="C215" s="23"/>
      <c r="D215" s="24">
        <v>0</v>
      </c>
      <c r="E215" s="24">
        <v>7500</v>
      </c>
      <c r="F215" s="24">
        <v>0</v>
      </c>
      <c r="G215" s="24">
        <v>0</v>
      </c>
    </row>
    <row r="216" spans="1:7" ht="15">
      <c r="A216" s="19" t="s">
        <v>29</v>
      </c>
      <c r="B216" s="19"/>
      <c r="C216" s="20">
        <f>C217</f>
        <v>13645.56</v>
      </c>
      <c r="D216" s="20">
        <f>D217</f>
        <v>14599.51</v>
      </c>
      <c r="E216" s="20">
        <f>E217</f>
        <v>0</v>
      </c>
      <c r="F216" s="20">
        <f>F217</f>
        <v>0</v>
      </c>
      <c r="G216" s="20">
        <f>G217</f>
        <v>0</v>
      </c>
    </row>
    <row r="217" spans="1:7" ht="15">
      <c r="A217" s="27">
        <v>4</v>
      </c>
      <c r="B217" s="21" t="s">
        <v>32</v>
      </c>
      <c r="C217" s="22">
        <f>SUM(C218:C218)</f>
        <v>13645.56</v>
      </c>
      <c r="D217" s="22">
        <f>SUM(D218:D218)</f>
        <v>14599.51</v>
      </c>
      <c r="E217" s="22">
        <f>SUM(E218:E218)</f>
        <v>0</v>
      </c>
      <c r="F217" s="22">
        <f>SUM(F218:F218)</f>
        <v>0</v>
      </c>
      <c r="G217" s="22">
        <f>SUM(G218:G218)</f>
        <v>0</v>
      </c>
    </row>
    <row r="218" spans="1:7" ht="15">
      <c r="A218" s="25">
        <v>42</v>
      </c>
      <c r="B218" s="23" t="s">
        <v>33</v>
      </c>
      <c r="C218" s="23">
        <v>13645.56</v>
      </c>
      <c r="D218" s="24">
        <v>14599.51</v>
      </c>
      <c r="E218" s="24">
        <v>0</v>
      </c>
      <c r="F218" s="24">
        <v>0</v>
      </c>
      <c r="G218" s="24">
        <v>0</v>
      </c>
    </row>
    <row r="219" spans="1:7" ht="15">
      <c r="A219" s="15" t="s">
        <v>79</v>
      </c>
      <c r="B219" s="15"/>
      <c r="C219" s="16">
        <f>C220</f>
        <v>27890.54</v>
      </c>
      <c r="D219" s="16">
        <f>D220</f>
        <v>48443.83</v>
      </c>
      <c r="E219" s="16">
        <f>E220</f>
        <v>20000</v>
      </c>
      <c r="F219" s="16">
        <f>F220</f>
        <v>20000</v>
      </c>
      <c r="G219" s="16">
        <f>G220</f>
        <v>20000</v>
      </c>
    </row>
    <row r="220" spans="1:7" ht="15">
      <c r="A220" s="17" t="s">
        <v>52</v>
      </c>
      <c r="B220" s="17"/>
      <c r="C220" s="18">
        <f>C221+C224+C229</f>
        <v>27890.54</v>
      </c>
      <c r="D220" s="18">
        <f>D221+D224+D229</f>
        <v>48443.83</v>
      </c>
      <c r="E220" s="18">
        <f>E221+E224+E229</f>
        <v>20000</v>
      </c>
      <c r="F220" s="18">
        <f>F221+F224+F229</f>
        <v>20000</v>
      </c>
      <c r="G220" s="18">
        <f>G221+G224+G229</f>
        <v>20000</v>
      </c>
    </row>
    <row r="221" spans="1:7" ht="15">
      <c r="A221" s="19" t="s">
        <v>28</v>
      </c>
      <c r="B221" s="19"/>
      <c r="C221" s="20">
        <f>C222</f>
        <v>1393.59</v>
      </c>
      <c r="D221" s="20">
        <f>D222</f>
        <v>0</v>
      </c>
      <c r="E221" s="20">
        <f>E222</f>
        <v>10000</v>
      </c>
      <c r="F221" s="20">
        <f>F222</f>
        <v>10000</v>
      </c>
      <c r="G221" s="20">
        <f>G222</f>
        <v>10000</v>
      </c>
    </row>
    <row r="222" spans="1:7" ht="15">
      <c r="A222" s="27">
        <v>4</v>
      </c>
      <c r="B222" s="21" t="s">
        <v>32</v>
      </c>
      <c r="C222" s="22">
        <f>SUM(C223:C223)</f>
        <v>1393.59</v>
      </c>
      <c r="D222" s="22">
        <f>SUM(D223:D223)</f>
        <v>0</v>
      </c>
      <c r="E222" s="22">
        <f>SUM(E223:E223)</f>
        <v>10000</v>
      </c>
      <c r="F222" s="22">
        <f>SUM(F223:F223)</f>
        <v>10000</v>
      </c>
      <c r="G222" s="22">
        <f>SUM(G223:G223)</f>
        <v>10000</v>
      </c>
    </row>
    <row r="223" spans="1:7" ht="15">
      <c r="A223" s="25">
        <v>42</v>
      </c>
      <c r="B223" s="23" t="s">
        <v>33</v>
      </c>
      <c r="C223" s="24">
        <v>1393.59</v>
      </c>
      <c r="D223" s="24">
        <v>0</v>
      </c>
      <c r="E223" s="24">
        <v>10000</v>
      </c>
      <c r="F223" s="24">
        <v>10000</v>
      </c>
      <c r="G223" s="24">
        <v>10000</v>
      </c>
    </row>
    <row r="224" spans="1:7" ht="15">
      <c r="A224" s="19" t="s">
        <v>16</v>
      </c>
      <c r="B224" s="19"/>
      <c r="C224" s="20">
        <f>C225+C227</f>
        <v>26496.95</v>
      </c>
      <c r="D224" s="20">
        <f>D225+D227</f>
        <v>0</v>
      </c>
      <c r="E224" s="20">
        <f>E225+E227</f>
        <v>10000</v>
      </c>
      <c r="F224" s="20">
        <f>F225+F227</f>
        <v>10000</v>
      </c>
      <c r="G224" s="20">
        <f>G225+G227</f>
        <v>10000</v>
      </c>
    </row>
    <row r="225" spans="1:7" ht="15">
      <c r="A225" s="21" t="s">
        <v>17</v>
      </c>
      <c r="B225" s="21" t="s">
        <v>18</v>
      </c>
      <c r="C225" s="22">
        <f>SUM(C226:C226)</f>
        <v>0</v>
      </c>
      <c r="D225" s="22">
        <f>SUM(D226:D226)</f>
        <v>0</v>
      </c>
      <c r="E225" s="22">
        <f>SUM(E226:E226)</f>
        <v>8000</v>
      </c>
      <c r="F225" s="22">
        <f>SUM(F226:F226)</f>
        <v>8000</v>
      </c>
      <c r="G225" s="22">
        <f>SUM(G226:G226)</f>
        <v>8000</v>
      </c>
    </row>
    <row r="226" spans="1:7" ht="15">
      <c r="A226" s="23" t="s">
        <v>21</v>
      </c>
      <c r="B226" s="23" t="s">
        <v>22</v>
      </c>
      <c r="C226" s="24">
        <v>0</v>
      </c>
      <c r="D226" s="24">
        <v>0</v>
      </c>
      <c r="E226" s="24">
        <v>8000</v>
      </c>
      <c r="F226" s="24">
        <v>8000</v>
      </c>
      <c r="G226" s="24">
        <v>8000</v>
      </c>
    </row>
    <row r="227" spans="1:7" ht="15">
      <c r="A227" s="27">
        <v>4</v>
      </c>
      <c r="B227" s="21" t="s">
        <v>32</v>
      </c>
      <c r="C227" s="22">
        <f>SUM(C228:C228)</f>
        <v>26496.95</v>
      </c>
      <c r="D227" s="22">
        <f>SUM(D228:D228)</f>
        <v>0</v>
      </c>
      <c r="E227" s="22">
        <f>SUM(E228:E228)</f>
        <v>2000</v>
      </c>
      <c r="F227" s="22">
        <f>SUM(F228:F228)</f>
        <v>2000</v>
      </c>
      <c r="G227" s="22">
        <f>SUM(G228:G228)</f>
        <v>2000</v>
      </c>
    </row>
    <row r="228" spans="1:7" ht="15">
      <c r="A228" s="25">
        <v>42</v>
      </c>
      <c r="B228" s="23" t="s">
        <v>33</v>
      </c>
      <c r="C228" s="24">
        <v>26496.95</v>
      </c>
      <c r="D228" s="24"/>
      <c r="E228" s="24">
        <v>2000</v>
      </c>
      <c r="F228" s="24">
        <v>2000</v>
      </c>
      <c r="G228" s="24">
        <v>2000</v>
      </c>
    </row>
    <row r="229" spans="1:7" ht="15">
      <c r="A229" s="19" t="s">
        <v>29</v>
      </c>
      <c r="B229" s="19"/>
      <c r="C229" s="20">
        <f>C230</f>
        <v>0</v>
      </c>
      <c r="D229" s="20">
        <f>D230</f>
        <v>48443.83</v>
      </c>
      <c r="E229" s="20">
        <f>E230</f>
        <v>0</v>
      </c>
      <c r="F229" s="20">
        <f>F230</f>
        <v>0</v>
      </c>
      <c r="G229" s="20">
        <f>G230</f>
        <v>0</v>
      </c>
    </row>
    <row r="230" spans="1:7" ht="15">
      <c r="A230" s="21" t="s">
        <v>17</v>
      </c>
      <c r="B230" s="21" t="s">
        <v>18</v>
      </c>
      <c r="C230" s="22">
        <f>SUM(C231:C231)</f>
        <v>0</v>
      </c>
      <c r="D230" s="22">
        <f>SUM(D231:D231)</f>
        <v>48443.83</v>
      </c>
      <c r="E230" s="22">
        <f>SUM(E231:E231)</f>
        <v>0</v>
      </c>
      <c r="F230" s="22">
        <f>SUM(F231:F231)</f>
        <v>0</v>
      </c>
      <c r="G230" s="22">
        <f>SUM(G231:G231)</f>
        <v>0</v>
      </c>
    </row>
    <row r="231" spans="1:7" ht="15">
      <c r="A231" s="23" t="s">
        <v>21</v>
      </c>
      <c r="B231" s="23" t="s">
        <v>22</v>
      </c>
      <c r="C231" s="24">
        <v>0</v>
      </c>
      <c r="D231" s="24">
        <v>48443.83</v>
      </c>
      <c r="E231" s="24">
        <v>0</v>
      </c>
      <c r="F231" s="24">
        <v>0</v>
      </c>
      <c r="G231" s="24">
        <v>0</v>
      </c>
    </row>
    <row r="232" spans="1:7" ht="15">
      <c r="A232" s="15" t="s">
        <v>80</v>
      </c>
      <c r="B232" s="15"/>
      <c r="C232" s="16">
        <f>C233</f>
        <v>0</v>
      </c>
      <c r="D232" s="16">
        <f>D233</f>
        <v>53000</v>
      </c>
      <c r="E232" s="16">
        <f>E233</f>
        <v>10000</v>
      </c>
      <c r="F232" s="16">
        <f>F233</f>
        <v>10000</v>
      </c>
      <c r="G232" s="16">
        <f>G233</f>
        <v>10000</v>
      </c>
    </row>
    <row r="233" spans="1:7" ht="15">
      <c r="A233" s="17" t="s">
        <v>81</v>
      </c>
      <c r="B233" s="17"/>
      <c r="C233" s="18">
        <f>C234+C237</f>
        <v>0</v>
      </c>
      <c r="D233" s="18">
        <f>D234+D237</f>
        <v>53000</v>
      </c>
      <c r="E233" s="18">
        <f>E234+E237</f>
        <v>10000</v>
      </c>
      <c r="F233" s="18">
        <f>F234+F237</f>
        <v>10000</v>
      </c>
      <c r="G233" s="18">
        <f>G234+G237</f>
        <v>10000</v>
      </c>
    </row>
    <row r="234" spans="1:7" ht="15">
      <c r="A234" s="19" t="s">
        <v>16</v>
      </c>
      <c r="B234" s="19"/>
      <c r="C234" s="20">
        <f>C235</f>
        <v>0</v>
      </c>
      <c r="D234" s="20">
        <f>D235</f>
        <v>53000</v>
      </c>
      <c r="E234" s="20">
        <f>E235</f>
        <v>2000</v>
      </c>
      <c r="F234" s="20">
        <f>F235</f>
        <v>2000</v>
      </c>
      <c r="G234" s="20">
        <f>G235</f>
        <v>2000</v>
      </c>
    </row>
    <row r="235" spans="1:7" ht="15">
      <c r="A235" s="27">
        <v>4</v>
      </c>
      <c r="B235" s="21" t="s">
        <v>32</v>
      </c>
      <c r="C235" s="22">
        <f>SUM(C236:C236)</f>
        <v>0</v>
      </c>
      <c r="D235" s="22">
        <f>SUM(D236:D236)</f>
        <v>53000</v>
      </c>
      <c r="E235" s="22">
        <f>SUM(E236:E236)</f>
        <v>2000</v>
      </c>
      <c r="F235" s="22">
        <f>SUM(F236:F236)</f>
        <v>2000</v>
      </c>
      <c r="G235" s="22">
        <f>SUM(G236:G236)</f>
        <v>2000</v>
      </c>
    </row>
    <row r="236" spans="1:7" ht="15">
      <c r="A236" s="25">
        <v>42</v>
      </c>
      <c r="B236" s="23" t="s">
        <v>33</v>
      </c>
      <c r="C236" s="24">
        <v>0</v>
      </c>
      <c r="D236" s="24">
        <v>53000</v>
      </c>
      <c r="E236" s="24">
        <v>2000</v>
      </c>
      <c r="F236" s="24">
        <v>2000</v>
      </c>
      <c r="G236" s="24">
        <v>2000</v>
      </c>
    </row>
    <row r="237" spans="1:7" ht="15">
      <c r="A237" s="19" t="s">
        <v>28</v>
      </c>
      <c r="B237" s="19"/>
      <c r="C237" s="20">
        <f>C238+C240</f>
        <v>0</v>
      </c>
      <c r="D237" s="20">
        <f>D238+D240</f>
        <v>0</v>
      </c>
      <c r="E237" s="20">
        <f>E238+E240</f>
        <v>8000</v>
      </c>
      <c r="F237" s="20">
        <f>F238+F240</f>
        <v>8000</v>
      </c>
      <c r="G237" s="20">
        <f>G238+G240</f>
        <v>8000</v>
      </c>
    </row>
    <row r="238" spans="1:7" ht="15">
      <c r="A238" s="21" t="s">
        <v>17</v>
      </c>
      <c r="B238" s="21" t="s">
        <v>18</v>
      </c>
      <c r="C238" s="22">
        <f>SUM(C239:C239)</f>
        <v>0</v>
      </c>
      <c r="D238" s="22">
        <f>SUM(D239:D239)</f>
        <v>0</v>
      </c>
      <c r="E238" s="22">
        <f>SUM(E239:E239)</f>
        <v>5000</v>
      </c>
      <c r="F238" s="22">
        <f>SUM(F239:F239)</f>
        <v>5000</v>
      </c>
      <c r="G238" s="22">
        <f>SUM(G239:G239)</f>
        <v>5000</v>
      </c>
    </row>
    <row r="239" spans="1:7" ht="15">
      <c r="A239" s="23" t="s">
        <v>21</v>
      </c>
      <c r="B239" s="23" t="s">
        <v>22</v>
      </c>
      <c r="C239" s="24">
        <v>0</v>
      </c>
      <c r="D239" s="24">
        <v>0</v>
      </c>
      <c r="E239" s="24">
        <v>5000</v>
      </c>
      <c r="F239" s="24">
        <v>5000</v>
      </c>
      <c r="G239" s="24">
        <v>5000</v>
      </c>
    </row>
    <row r="240" spans="1:7" ht="15">
      <c r="A240" s="27">
        <v>4</v>
      </c>
      <c r="B240" s="21" t="s">
        <v>32</v>
      </c>
      <c r="C240" s="22">
        <f>SUM(C241:C241)</f>
        <v>0</v>
      </c>
      <c r="D240" s="22">
        <f>SUM(D241:D241)</f>
        <v>0</v>
      </c>
      <c r="E240" s="22">
        <f>SUM(E241:E241)</f>
        <v>3000</v>
      </c>
      <c r="F240" s="22">
        <f>SUM(F241:F241)</f>
        <v>3000</v>
      </c>
      <c r="G240" s="22">
        <f>SUM(G241:G241)</f>
        <v>3000</v>
      </c>
    </row>
    <row r="241" spans="1:7" ht="15">
      <c r="A241" s="25">
        <v>42</v>
      </c>
      <c r="B241" s="23" t="s">
        <v>33</v>
      </c>
      <c r="C241" s="24">
        <v>0</v>
      </c>
      <c r="D241" s="24"/>
      <c r="E241" s="24">
        <v>3000</v>
      </c>
      <c r="F241" s="24">
        <v>3000</v>
      </c>
      <c r="G241" s="24">
        <v>3000</v>
      </c>
    </row>
    <row r="242" spans="1:7" ht="25.5">
      <c r="A242" s="12" t="s">
        <v>82</v>
      </c>
      <c r="B242" s="13" t="s">
        <v>83</v>
      </c>
      <c r="C242" s="14">
        <f>C243+C248+C256+C264+C272</f>
        <v>23178.12</v>
      </c>
      <c r="D242" s="14">
        <f>D243+D248+D256+D264+D272</f>
        <v>31355.76</v>
      </c>
      <c r="E242" s="14">
        <f>E243+E248+E256+E264+E272</f>
        <v>32000</v>
      </c>
      <c r="F242" s="14">
        <f>F243+F248+F256+F264+F272</f>
        <v>31500</v>
      </c>
      <c r="G242" s="14">
        <f>G243+G248+G256+G264+G272</f>
        <v>31500</v>
      </c>
    </row>
    <row r="243" spans="1:7" ht="15">
      <c r="A243" s="15" t="s">
        <v>84</v>
      </c>
      <c r="B243" s="15"/>
      <c r="C243" s="16">
        <f aca="true" t="shared" si="22" ref="C243:G245">C244</f>
        <v>3135.58</v>
      </c>
      <c r="D243" s="16">
        <f t="shared" si="22"/>
        <v>3483.97</v>
      </c>
      <c r="E243" s="16">
        <f t="shared" si="22"/>
        <v>3500</v>
      </c>
      <c r="F243" s="16">
        <f t="shared" si="22"/>
        <v>3500</v>
      </c>
      <c r="G243" s="16">
        <f t="shared" si="22"/>
        <v>3500</v>
      </c>
    </row>
    <row r="244" spans="1:7" ht="15">
      <c r="A244" s="17" t="s">
        <v>85</v>
      </c>
      <c r="B244" s="17"/>
      <c r="C244" s="18">
        <f t="shared" si="22"/>
        <v>3135.58</v>
      </c>
      <c r="D244" s="18">
        <f t="shared" si="22"/>
        <v>3483.97</v>
      </c>
      <c r="E244" s="18">
        <f t="shared" si="22"/>
        <v>3500</v>
      </c>
      <c r="F244" s="18">
        <f t="shared" si="22"/>
        <v>3500</v>
      </c>
      <c r="G244" s="18">
        <f t="shared" si="22"/>
        <v>3500</v>
      </c>
    </row>
    <row r="245" spans="1:7" ht="15">
      <c r="A245" s="19" t="s">
        <v>16</v>
      </c>
      <c r="B245" s="19"/>
      <c r="C245" s="20">
        <f t="shared" si="22"/>
        <v>3135.58</v>
      </c>
      <c r="D245" s="20">
        <f t="shared" si="22"/>
        <v>3483.97</v>
      </c>
      <c r="E245" s="20">
        <f t="shared" si="22"/>
        <v>3500</v>
      </c>
      <c r="F245" s="20">
        <f t="shared" si="22"/>
        <v>3500</v>
      </c>
      <c r="G245" s="20">
        <f t="shared" si="22"/>
        <v>3500</v>
      </c>
    </row>
    <row r="246" spans="1:7" ht="15">
      <c r="A246" s="21" t="s">
        <v>17</v>
      </c>
      <c r="B246" s="21" t="s">
        <v>18</v>
      </c>
      <c r="C246" s="22">
        <f>SUM(C247:C247)</f>
        <v>3135.58</v>
      </c>
      <c r="D246" s="22">
        <f>SUM(D247:D247)</f>
        <v>3483.97</v>
      </c>
      <c r="E246" s="22">
        <f>SUM(E247:E247)</f>
        <v>3500</v>
      </c>
      <c r="F246" s="22">
        <f>SUM(F247:F247)</f>
        <v>3500</v>
      </c>
      <c r="G246" s="22">
        <f>SUM(G247:G247)</f>
        <v>3500</v>
      </c>
    </row>
    <row r="247" spans="1:7" ht="15">
      <c r="A247" s="23" t="s">
        <v>21</v>
      </c>
      <c r="B247" s="23" t="s">
        <v>22</v>
      </c>
      <c r="C247" s="24">
        <v>3135.58</v>
      </c>
      <c r="D247" s="24">
        <v>3483.97</v>
      </c>
      <c r="E247" s="24">
        <v>3500</v>
      </c>
      <c r="F247" s="24">
        <v>3500</v>
      </c>
      <c r="G247" s="24">
        <v>3500</v>
      </c>
    </row>
    <row r="248" spans="1:7" ht="15">
      <c r="A248" s="15" t="s">
        <v>86</v>
      </c>
      <c r="B248" s="15"/>
      <c r="C248" s="16">
        <f>C249</f>
        <v>15926.74</v>
      </c>
      <c r="D248" s="16">
        <f>D249</f>
        <v>18581.19</v>
      </c>
      <c r="E248" s="16">
        <f>E249</f>
        <v>19000</v>
      </c>
      <c r="F248" s="16">
        <f>F249</f>
        <v>19000</v>
      </c>
      <c r="G248" s="16">
        <f>G249</f>
        <v>19000</v>
      </c>
    </row>
    <row r="249" spans="1:7" ht="15">
      <c r="A249" s="17" t="s">
        <v>85</v>
      </c>
      <c r="B249" s="17"/>
      <c r="C249" s="18">
        <f>C250+C253</f>
        <v>15926.74</v>
      </c>
      <c r="D249" s="18">
        <f>D250+D253</f>
        <v>18581.19</v>
      </c>
      <c r="E249" s="18">
        <f>E250+E253</f>
        <v>19000</v>
      </c>
      <c r="F249" s="18">
        <f>F250+F253</f>
        <v>19000</v>
      </c>
      <c r="G249" s="18">
        <f>G250+G253</f>
        <v>19000</v>
      </c>
    </row>
    <row r="250" spans="1:7" ht="15">
      <c r="A250" s="19" t="s">
        <v>28</v>
      </c>
      <c r="B250" s="19"/>
      <c r="C250" s="20">
        <f>C251</f>
        <v>15926.74</v>
      </c>
      <c r="D250" s="20">
        <f>D251</f>
        <v>18581.19</v>
      </c>
      <c r="E250" s="20">
        <f>E251</f>
        <v>11000</v>
      </c>
      <c r="F250" s="20">
        <f>F251</f>
        <v>11000</v>
      </c>
      <c r="G250" s="20">
        <f>G251</f>
        <v>11000</v>
      </c>
    </row>
    <row r="251" spans="1:7" ht="15">
      <c r="A251" s="21" t="s">
        <v>17</v>
      </c>
      <c r="B251" s="21" t="s">
        <v>18</v>
      </c>
      <c r="C251" s="22">
        <f>SUM(C252:C252)</f>
        <v>15926.74</v>
      </c>
      <c r="D251" s="22">
        <f>SUM(D252:D252)</f>
        <v>18581.19</v>
      </c>
      <c r="E251" s="22">
        <f>SUM(E252:E252)</f>
        <v>11000</v>
      </c>
      <c r="F251" s="22">
        <f>SUM(F252:F252)</f>
        <v>11000</v>
      </c>
      <c r="G251" s="22">
        <f>SUM(G252:G252)</f>
        <v>11000</v>
      </c>
    </row>
    <row r="252" spans="1:7" ht="15">
      <c r="A252" s="23" t="s">
        <v>21</v>
      </c>
      <c r="B252" s="23" t="s">
        <v>22</v>
      </c>
      <c r="C252" s="24">
        <v>15926.74</v>
      </c>
      <c r="D252" s="24">
        <v>18581.19</v>
      </c>
      <c r="E252" s="24">
        <v>11000</v>
      </c>
      <c r="F252" s="24">
        <v>11000</v>
      </c>
      <c r="G252" s="24">
        <v>11000</v>
      </c>
    </row>
    <row r="253" spans="1:7" ht="15">
      <c r="A253" s="19" t="s">
        <v>16</v>
      </c>
      <c r="B253" s="19"/>
      <c r="C253" s="20">
        <f>C254</f>
        <v>0</v>
      </c>
      <c r="D253" s="20">
        <f>D254</f>
        <v>0</v>
      </c>
      <c r="E253" s="20">
        <f>E254</f>
        <v>8000</v>
      </c>
      <c r="F253" s="20">
        <f>F254</f>
        <v>8000</v>
      </c>
      <c r="G253" s="20">
        <f>G254</f>
        <v>8000</v>
      </c>
    </row>
    <row r="254" spans="1:7" ht="15">
      <c r="A254" s="21" t="s">
        <v>17</v>
      </c>
      <c r="B254" s="21" t="s">
        <v>18</v>
      </c>
      <c r="C254" s="22">
        <f>SUM(C255:C255)</f>
        <v>0</v>
      </c>
      <c r="D254" s="22">
        <f>SUM(D255:D255)</f>
        <v>0</v>
      </c>
      <c r="E254" s="22">
        <f>SUM(E255:E255)</f>
        <v>8000</v>
      </c>
      <c r="F254" s="22">
        <f>SUM(F255:F255)</f>
        <v>8000</v>
      </c>
      <c r="G254" s="22">
        <f>SUM(G255:G255)</f>
        <v>8000</v>
      </c>
    </row>
    <row r="255" spans="1:7" ht="15">
      <c r="A255" s="23" t="s">
        <v>21</v>
      </c>
      <c r="B255" s="23" t="s">
        <v>22</v>
      </c>
      <c r="C255" s="23"/>
      <c r="D255" s="24">
        <v>0</v>
      </c>
      <c r="E255" s="24">
        <v>8000</v>
      </c>
      <c r="F255" s="24">
        <v>8000</v>
      </c>
      <c r="G255" s="24">
        <v>8000</v>
      </c>
    </row>
    <row r="256" spans="1:7" ht="15">
      <c r="A256" s="15" t="s">
        <v>87</v>
      </c>
      <c r="B256" s="15"/>
      <c r="C256" s="16">
        <f>C257</f>
        <v>3134.75</v>
      </c>
      <c r="D256" s="16">
        <f>D257</f>
        <v>663.61</v>
      </c>
      <c r="E256" s="16">
        <f>E257</f>
        <v>1000</v>
      </c>
      <c r="F256" s="16">
        <f>F257</f>
        <v>1000</v>
      </c>
      <c r="G256" s="16">
        <f>G257</f>
        <v>1000</v>
      </c>
    </row>
    <row r="257" spans="1:7" ht="15">
      <c r="A257" s="17" t="s">
        <v>88</v>
      </c>
      <c r="B257" s="17"/>
      <c r="C257" s="18">
        <f>C258+C261</f>
        <v>3134.75</v>
      </c>
      <c r="D257" s="18">
        <f>D258+D261</f>
        <v>663.61</v>
      </c>
      <c r="E257" s="18">
        <f>E258+E261</f>
        <v>1000</v>
      </c>
      <c r="F257" s="18">
        <f>F258+F261</f>
        <v>1000</v>
      </c>
      <c r="G257" s="18">
        <f>G258+G261</f>
        <v>1000</v>
      </c>
    </row>
    <row r="258" spans="1:7" ht="15">
      <c r="A258" s="19" t="s">
        <v>28</v>
      </c>
      <c r="B258" s="19"/>
      <c r="C258" s="20">
        <f>C259</f>
        <v>3134.75</v>
      </c>
      <c r="D258" s="20">
        <f>D259</f>
        <v>663.61</v>
      </c>
      <c r="E258" s="20">
        <f>E259</f>
        <v>500</v>
      </c>
      <c r="F258" s="20">
        <f>F259</f>
        <v>500</v>
      </c>
      <c r="G258" s="20">
        <f>G259</f>
        <v>500</v>
      </c>
    </row>
    <row r="259" spans="1:7" ht="15">
      <c r="A259" s="21" t="s">
        <v>17</v>
      </c>
      <c r="B259" s="21" t="s">
        <v>18</v>
      </c>
      <c r="C259" s="22">
        <f>SUM(C260:C260)</f>
        <v>3134.75</v>
      </c>
      <c r="D259" s="22">
        <f>SUM(D260:D260)</f>
        <v>663.61</v>
      </c>
      <c r="E259" s="22">
        <f>SUM(E260:E260)</f>
        <v>500</v>
      </c>
      <c r="F259" s="22">
        <f>SUM(F260:F260)</f>
        <v>500</v>
      </c>
      <c r="G259" s="22">
        <f>SUM(G260:G260)</f>
        <v>500</v>
      </c>
    </row>
    <row r="260" spans="1:7" ht="15">
      <c r="A260" s="23" t="s">
        <v>21</v>
      </c>
      <c r="B260" s="23" t="s">
        <v>22</v>
      </c>
      <c r="C260" s="24">
        <v>3134.75</v>
      </c>
      <c r="D260" s="24">
        <v>663.61</v>
      </c>
      <c r="E260" s="24">
        <v>500</v>
      </c>
      <c r="F260" s="24">
        <v>500</v>
      </c>
      <c r="G260" s="24">
        <v>500</v>
      </c>
    </row>
    <row r="261" spans="1:7" ht="15">
      <c r="A261" s="19" t="s">
        <v>29</v>
      </c>
      <c r="B261" s="19"/>
      <c r="C261" s="20">
        <f>C262</f>
        <v>0</v>
      </c>
      <c r="D261" s="20">
        <f>D262</f>
        <v>0</v>
      </c>
      <c r="E261" s="20">
        <f>E262</f>
        <v>500</v>
      </c>
      <c r="F261" s="20">
        <f>F262</f>
        <v>500</v>
      </c>
      <c r="G261" s="20">
        <f>G262</f>
        <v>500</v>
      </c>
    </row>
    <row r="262" spans="1:7" ht="15">
      <c r="A262" s="21" t="s">
        <v>17</v>
      </c>
      <c r="B262" s="21" t="s">
        <v>18</v>
      </c>
      <c r="C262" s="22">
        <f>SUM(C263:C263)</f>
        <v>0</v>
      </c>
      <c r="D262" s="22">
        <f>SUM(D263:D263)</f>
        <v>0</v>
      </c>
      <c r="E262" s="22">
        <f>SUM(E263:E263)</f>
        <v>500</v>
      </c>
      <c r="F262" s="22">
        <f>SUM(F263:F263)</f>
        <v>500</v>
      </c>
      <c r="G262" s="22">
        <f>SUM(G263:G263)</f>
        <v>500</v>
      </c>
    </row>
    <row r="263" spans="1:7" ht="15">
      <c r="A263" s="23" t="s">
        <v>21</v>
      </c>
      <c r="B263" s="23" t="s">
        <v>22</v>
      </c>
      <c r="C263" s="23"/>
      <c r="D263" s="24">
        <v>0</v>
      </c>
      <c r="E263" s="24">
        <v>500</v>
      </c>
      <c r="F263" s="24">
        <v>500</v>
      </c>
      <c r="G263" s="24">
        <v>500</v>
      </c>
    </row>
    <row r="264" spans="1:7" ht="15">
      <c r="A264" s="15" t="s">
        <v>89</v>
      </c>
      <c r="B264" s="15"/>
      <c r="C264" s="16">
        <f>C265</f>
        <v>981.05</v>
      </c>
      <c r="D264" s="16">
        <f>D265</f>
        <v>5972.53</v>
      </c>
      <c r="E264" s="16">
        <f>E265</f>
        <v>6000</v>
      </c>
      <c r="F264" s="16">
        <f>F265</f>
        <v>6000</v>
      </c>
      <c r="G264" s="16">
        <f>G265</f>
        <v>6000</v>
      </c>
    </row>
    <row r="265" spans="1:7" ht="15">
      <c r="A265" s="17" t="s">
        <v>88</v>
      </c>
      <c r="B265" s="17"/>
      <c r="C265" s="18">
        <f>C266+C269</f>
        <v>981.05</v>
      </c>
      <c r="D265" s="18">
        <f>D266+D269</f>
        <v>5972.53</v>
      </c>
      <c r="E265" s="18">
        <f>E266+E269</f>
        <v>6000</v>
      </c>
      <c r="F265" s="18">
        <f>F266+F269</f>
        <v>6000</v>
      </c>
      <c r="G265" s="18">
        <f>G266+G269</f>
        <v>6000</v>
      </c>
    </row>
    <row r="266" spans="1:7" ht="15">
      <c r="A266" s="19" t="s">
        <v>28</v>
      </c>
      <c r="B266" s="19"/>
      <c r="C266" s="20">
        <f>C267</f>
        <v>981.05</v>
      </c>
      <c r="D266" s="20">
        <f>D267</f>
        <v>5972.53</v>
      </c>
      <c r="E266" s="20">
        <f>E267</f>
        <v>4000</v>
      </c>
      <c r="F266" s="20">
        <f>F267</f>
        <v>6000</v>
      </c>
      <c r="G266" s="20">
        <f>G267</f>
        <v>6000</v>
      </c>
    </row>
    <row r="267" spans="1:7" ht="15">
      <c r="A267" s="21" t="s">
        <v>17</v>
      </c>
      <c r="B267" s="21" t="s">
        <v>18</v>
      </c>
      <c r="C267" s="22">
        <f>SUM(C268:C268)</f>
        <v>981.05</v>
      </c>
      <c r="D267" s="22">
        <f>SUM(D268:D268)</f>
        <v>5972.53</v>
      </c>
      <c r="E267" s="22">
        <f>SUM(E268:E268)</f>
        <v>4000</v>
      </c>
      <c r="F267" s="22">
        <f>SUM(F268:F268)</f>
        <v>6000</v>
      </c>
      <c r="G267" s="22">
        <f>SUM(G268:G268)</f>
        <v>6000</v>
      </c>
    </row>
    <row r="268" spans="1:7" ht="15">
      <c r="A268" s="23" t="s">
        <v>21</v>
      </c>
      <c r="B268" s="23" t="s">
        <v>22</v>
      </c>
      <c r="C268" s="24">
        <v>981.05</v>
      </c>
      <c r="D268" s="24">
        <v>5972.53</v>
      </c>
      <c r="E268" s="24">
        <v>4000</v>
      </c>
      <c r="F268" s="24">
        <v>6000</v>
      </c>
      <c r="G268" s="24">
        <v>6000</v>
      </c>
    </row>
    <row r="269" spans="1:7" ht="15">
      <c r="A269" s="19" t="s">
        <v>29</v>
      </c>
      <c r="B269" s="19"/>
      <c r="C269" s="20">
        <f>C270</f>
        <v>0</v>
      </c>
      <c r="D269" s="20">
        <f>D270</f>
        <v>0</v>
      </c>
      <c r="E269" s="20">
        <f>E270</f>
        <v>2000</v>
      </c>
      <c r="F269" s="20">
        <f>F270</f>
        <v>0</v>
      </c>
      <c r="G269" s="20">
        <f>G270</f>
        <v>0</v>
      </c>
    </row>
    <row r="270" spans="1:7" ht="15">
      <c r="A270" s="21" t="s">
        <v>17</v>
      </c>
      <c r="B270" s="21" t="s">
        <v>18</v>
      </c>
      <c r="C270" s="22">
        <f>SUM(C271:C271)</f>
        <v>0</v>
      </c>
      <c r="D270" s="22">
        <f>SUM(D271:D271)</f>
        <v>0</v>
      </c>
      <c r="E270" s="22">
        <f>SUM(E271:E271)</f>
        <v>2000</v>
      </c>
      <c r="F270" s="22">
        <f>SUM(F271:F271)</f>
        <v>0</v>
      </c>
      <c r="G270" s="22">
        <f>SUM(G271:G271)</f>
        <v>0</v>
      </c>
    </row>
    <row r="271" spans="1:7" ht="15">
      <c r="A271" s="23" t="s">
        <v>21</v>
      </c>
      <c r="B271" s="23" t="s">
        <v>22</v>
      </c>
      <c r="C271" s="23"/>
      <c r="D271" s="24">
        <v>0</v>
      </c>
      <c r="E271" s="24">
        <v>2000</v>
      </c>
      <c r="F271" s="24">
        <v>0</v>
      </c>
      <c r="G271" s="24">
        <v>0</v>
      </c>
    </row>
    <row r="272" spans="1:7" ht="15">
      <c r="A272" s="15" t="s">
        <v>90</v>
      </c>
      <c r="B272" s="15"/>
      <c r="C272" s="16">
        <f>C273</f>
        <v>0</v>
      </c>
      <c r="D272" s="16">
        <f>D273</f>
        <v>2654.46</v>
      </c>
      <c r="E272" s="16">
        <f>E273</f>
        <v>2500</v>
      </c>
      <c r="F272" s="16">
        <f>F273</f>
        <v>2000</v>
      </c>
      <c r="G272" s="16">
        <f>G273</f>
        <v>2000</v>
      </c>
    </row>
    <row r="273" spans="1:7" ht="15">
      <c r="A273" s="17" t="s">
        <v>88</v>
      </c>
      <c r="B273" s="17"/>
      <c r="C273" s="18">
        <f>C274+C279</f>
        <v>0</v>
      </c>
      <c r="D273" s="18">
        <f>D274+D279</f>
        <v>2654.46</v>
      </c>
      <c r="E273" s="18">
        <f>E274+E279</f>
        <v>2500</v>
      </c>
      <c r="F273" s="18">
        <f>F274+F279</f>
        <v>2000</v>
      </c>
      <c r="G273" s="18">
        <f>G274+G279</f>
        <v>2000</v>
      </c>
    </row>
    <row r="274" spans="1:7" ht="15">
      <c r="A274" s="19" t="s">
        <v>28</v>
      </c>
      <c r="B274" s="19"/>
      <c r="C274" s="20">
        <f>C275+C277</f>
        <v>0</v>
      </c>
      <c r="D274" s="20">
        <f>D275+D277</f>
        <v>2654.46</v>
      </c>
      <c r="E274" s="20">
        <f>E275+E277</f>
        <v>1000</v>
      </c>
      <c r="F274" s="20">
        <f>F275+F277</f>
        <v>1000</v>
      </c>
      <c r="G274" s="20">
        <f>G275+G277</f>
        <v>1000</v>
      </c>
    </row>
    <row r="275" spans="1:7" ht="15">
      <c r="A275" s="21" t="s">
        <v>17</v>
      </c>
      <c r="B275" s="21" t="s">
        <v>18</v>
      </c>
      <c r="C275" s="22">
        <f>SUM(C276:C276)</f>
        <v>0</v>
      </c>
      <c r="D275" s="22">
        <f>SUM(D276:D276)</f>
        <v>2654.46</v>
      </c>
      <c r="E275" s="22">
        <f>SUM(E276:E276)</f>
        <v>0</v>
      </c>
      <c r="F275" s="22">
        <f>SUM(F276:F276)</f>
        <v>0</v>
      </c>
      <c r="G275" s="22">
        <f>SUM(G276:G276)</f>
        <v>0</v>
      </c>
    </row>
    <row r="276" spans="1:7" ht="15">
      <c r="A276" s="25">
        <v>36</v>
      </c>
      <c r="B276" s="23" t="s">
        <v>91</v>
      </c>
      <c r="C276" s="24">
        <v>0</v>
      </c>
      <c r="D276" s="24">
        <v>2654.46</v>
      </c>
      <c r="E276" s="24">
        <v>0</v>
      </c>
      <c r="F276" s="24">
        <v>0</v>
      </c>
      <c r="G276" s="24">
        <v>0</v>
      </c>
    </row>
    <row r="277" spans="1:7" ht="15">
      <c r="A277" s="27">
        <v>4</v>
      </c>
      <c r="B277" s="21" t="s">
        <v>32</v>
      </c>
      <c r="C277" s="22">
        <f>SUM(C278:C278)</f>
        <v>0</v>
      </c>
      <c r="D277" s="22">
        <f>SUM(D278:D278)</f>
        <v>0</v>
      </c>
      <c r="E277" s="22">
        <f>SUM(E278:E278)</f>
        <v>1000</v>
      </c>
      <c r="F277" s="22">
        <f>SUM(F278:F278)</f>
        <v>1000</v>
      </c>
      <c r="G277" s="22">
        <f>SUM(G278:G278)</f>
        <v>1000</v>
      </c>
    </row>
    <row r="278" spans="1:7" ht="15">
      <c r="A278" s="25">
        <v>42</v>
      </c>
      <c r="B278" s="23" t="s">
        <v>33</v>
      </c>
      <c r="C278" s="24">
        <v>0</v>
      </c>
      <c r="D278" s="24">
        <v>0</v>
      </c>
      <c r="E278" s="24">
        <v>1000</v>
      </c>
      <c r="F278" s="24">
        <v>1000</v>
      </c>
      <c r="G278" s="24">
        <v>1000</v>
      </c>
    </row>
    <row r="279" spans="1:7" ht="15">
      <c r="A279" s="19" t="s">
        <v>16</v>
      </c>
      <c r="B279" s="19"/>
      <c r="C279" s="20">
        <f>C280+C282</f>
        <v>0</v>
      </c>
      <c r="D279" s="20">
        <f>D280+D282</f>
        <v>0</v>
      </c>
      <c r="E279" s="20">
        <f>E280+E282</f>
        <v>1500</v>
      </c>
      <c r="F279" s="20">
        <f>F280+F282</f>
        <v>1000</v>
      </c>
      <c r="G279" s="20">
        <f>G280+G282</f>
        <v>1000</v>
      </c>
    </row>
    <row r="280" spans="1:7" ht="15">
      <c r="A280" s="21" t="s">
        <v>17</v>
      </c>
      <c r="B280" s="21" t="s">
        <v>18</v>
      </c>
      <c r="C280" s="22">
        <f>SUM(C281:C281)</f>
        <v>0</v>
      </c>
      <c r="D280" s="22">
        <f>SUM(D281:D281)</f>
        <v>0</v>
      </c>
      <c r="E280" s="22">
        <f>SUM(E281:E281)</f>
        <v>1000</v>
      </c>
      <c r="F280" s="22">
        <f>SUM(F281:F281)</f>
        <v>1000</v>
      </c>
      <c r="G280" s="22">
        <f>SUM(G281:G281)</f>
        <v>1000</v>
      </c>
    </row>
    <row r="281" spans="1:7" ht="15">
      <c r="A281" s="23" t="s">
        <v>21</v>
      </c>
      <c r="B281" s="23" t="s">
        <v>22</v>
      </c>
      <c r="C281" s="24">
        <v>0</v>
      </c>
      <c r="D281" s="24">
        <v>0</v>
      </c>
      <c r="E281" s="24">
        <v>1000</v>
      </c>
      <c r="F281" s="24">
        <v>1000</v>
      </c>
      <c r="G281" s="24">
        <v>1000</v>
      </c>
    </row>
    <row r="282" spans="1:7" ht="15">
      <c r="A282" s="27">
        <v>4</v>
      </c>
      <c r="B282" s="21" t="s">
        <v>32</v>
      </c>
      <c r="C282" s="22">
        <f>SUM(C283:C283)</f>
        <v>0</v>
      </c>
      <c r="D282" s="22">
        <f>SUM(D283:D283)</f>
        <v>0</v>
      </c>
      <c r="E282" s="22">
        <f>SUM(E283:E283)</f>
        <v>500</v>
      </c>
      <c r="F282" s="22">
        <f>SUM(F283:F283)</f>
        <v>0</v>
      </c>
      <c r="G282" s="22">
        <f>SUM(G283:G283)</f>
        <v>0</v>
      </c>
    </row>
    <row r="283" spans="1:7" ht="15">
      <c r="A283" s="25">
        <v>42</v>
      </c>
      <c r="B283" s="23" t="s">
        <v>33</v>
      </c>
      <c r="C283" s="24">
        <v>0</v>
      </c>
      <c r="D283" s="24"/>
      <c r="E283" s="24">
        <v>500</v>
      </c>
      <c r="F283" s="24"/>
      <c r="G283" s="24"/>
    </row>
    <row r="284" spans="1:7" ht="25.5">
      <c r="A284" s="12" t="s">
        <v>92</v>
      </c>
      <c r="B284" s="13" t="s">
        <v>93</v>
      </c>
      <c r="C284" s="14">
        <f>C285+C291+C296+C301+C306+C316+C321+C329</f>
        <v>33825.450000000004</v>
      </c>
      <c r="D284" s="14">
        <f>D285+D291+D296+D301+D306+D316+D321+D329</f>
        <v>40878.630000000005</v>
      </c>
      <c r="E284" s="14">
        <f>E285+E291+E296+E301+E306+E316+E321+E329</f>
        <v>56400</v>
      </c>
      <c r="F284" s="14">
        <f>F285+F291+F296+F301+F306+F316+F321+F329</f>
        <v>56400</v>
      </c>
      <c r="G284" s="14">
        <f>G285+G291+G296+G301+G306+G316+G321+G329</f>
        <v>56400</v>
      </c>
    </row>
    <row r="285" spans="1:7" ht="15">
      <c r="A285" s="15" t="s">
        <v>94</v>
      </c>
      <c r="B285" s="15"/>
      <c r="C285" s="16">
        <f aca="true" t="shared" si="23" ref="C285:G287">C286</f>
        <v>2510.39</v>
      </c>
      <c r="D285" s="16">
        <f t="shared" si="23"/>
        <v>1990.84</v>
      </c>
      <c r="E285" s="16">
        <f t="shared" si="23"/>
        <v>2000</v>
      </c>
      <c r="F285" s="16">
        <f t="shared" si="23"/>
        <v>2000</v>
      </c>
      <c r="G285" s="16">
        <f t="shared" si="23"/>
        <v>2000</v>
      </c>
    </row>
    <row r="286" spans="1:7" ht="15">
      <c r="A286" s="17" t="s">
        <v>95</v>
      </c>
      <c r="B286" s="17"/>
      <c r="C286" s="18">
        <f t="shared" si="23"/>
        <v>2510.39</v>
      </c>
      <c r="D286" s="18">
        <f t="shared" si="23"/>
        <v>1990.84</v>
      </c>
      <c r="E286" s="18">
        <f t="shared" si="23"/>
        <v>2000</v>
      </c>
      <c r="F286" s="18">
        <f t="shared" si="23"/>
        <v>2000</v>
      </c>
      <c r="G286" s="18">
        <f t="shared" si="23"/>
        <v>2000</v>
      </c>
    </row>
    <row r="287" spans="1:7" ht="15">
      <c r="A287" s="19" t="s">
        <v>16</v>
      </c>
      <c r="B287" s="19"/>
      <c r="C287" s="20">
        <f t="shared" si="23"/>
        <v>2510.39</v>
      </c>
      <c r="D287" s="20">
        <f t="shared" si="23"/>
        <v>1990.84</v>
      </c>
      <c r="E287" s="20">
        <f t="shared" si="23"/>
        <v>2000</v>
      </c>
      <c r="F287" s="20">
        <f t="shared" si="23"/>
        <v>2000</v>
      </c>
      <c r="G287" s="20">
        <f t="shared" si="23"/>
        <v>2000</v>
      </c>
    </row>
    <row r="288" spans="1:7" ht="15">
      <c r="A288" s="21" t="s">
        <v>17</v>
      </c>
      <c r="B288" s="21" t="s">
        <v>18</v>
      </c>
      <c r="C288" s="22">
        <f>SUM(C289:C290)</f>
        <v>2510.39</v>
      </c>
      <c r="D288" s="22">
        <f>SUM(D289:D290)</f>
        <v>1990.84</v>
      </c>
      <c r="E288" s="22">
        <f>SUM(E289:E290)</f>
        <v>2000</v>
      </c>
      <c r="F288" s="22">
        <f>SUM(F289:F290)</f>
        <v>2000</v>
      </c>
      <c r="G288" s="22">
        <f>SUM(G289:G290)</f>
        <v>2000</v>
      </c>
    </row>
    <row r="289" spans="1:7" ht="15">
      <c r="A289" s="23" t="s">
        <v>21</v>
      </c>
      <c r="B289" s="23" t="s">
        <v>22</v>
      </c>
      <c r="C289" s="24">
        <v>668.92</v>
      </c>
      <c r="D289" s="22"/>
      <c r="E289" s="22"/>
      <c r="F289" s="22"/>
      <c r="G289" s="22"/>
    </row>
    <row r="290" spans="1:7" ht="15">
      <c r="A290" s="25">
        <v>38</v>
      </c>
      <c r="B290" s="23" t="s">
        <v>39</v>
      </c>
      <c r="C290" s="24">
        <v>1841.47</v>
      </c>
      <c r="D290" s="24">
        <v>1990.84</v>
      </c>
      <c r="E290" s="24">
        <v>2000</v>
      </c>
      <c r="F290" s="24">
        <v>2000</v>
      </c>
      <c r="G290" s="24">
        <v>2000</v>
      </c>
    </row>
    <row r="291" spans="1:7" ht="15">
      <c r="A291" s="15" t="s">
        <v>96</v>
      </c>
      <c r="B291" s="15"/>
      <c r="C291" s="16">
        <f aca="true" t="shared" si="24" ref="C291:G293">C292</f>
        <v>615.83</v>
      </c>
      <c r="D291" s="16">
        <f t="shared" si="24"/>
        <v>398.17</v>
      </c>
      <c r="E291" s="16">
        <f t="shared" si="24"/>
        <v>400</v>
      </c>
      <c r="F291" s="16">
        <f t="shared" si="24"/>
        <v>400</v>
      </c>
      <c r="G291" s="16">
        <f t="shared" si="24"/>
        <v>400</v>
      </c>
    </row>
    <row r="292" spans="1:7" ht="15">
      <c r="A292" s="17" t="s">
        <v>95</v>
      </c>
      <c r="B292" s="17"/>
      <c r="C292" s="18">
        <f t="shared" si="24"/>
        <v>615.83</v>
      </c>
      <c r="D292" s="18">
        <f t="shared" si="24"/>
        <v>398.17</v>
      </c>
      <c r="E292" s="18">
        <f t="shared" si="24"/>
        <v>400</v>
      </c>
      <c r="F292" s="18">
        <f t="shared" si="24"/>
        <v>400</v>
      </c>
      <c r="G292" s="18">
        <f t="shared" si="24"/>
        <v>400</v>
      </c>
    </row>
    <row r="293" spans="1:7" ht="15">
      <c r="A293" s="19" t="s">
        <v>16</v>
      </c>
      <c r="B293" s="19"/>
      <c r="C293" s="20">
        <f t="shared" si="24"/>
        <v>615.83</v>
      </c>
      <c r="D293" s="20">
        <f t="shared" si="24"/>
        <v>398.17</v>
      </c>
      <c r="E293" s="20">
        <f t="shared" si="24"/>
        <v>400</v>
      </c>
      <c r="F293" s="20">
        <f t="shared" si="24"/>
        <v>400</v>
      </c>
      <c r="G293" s="20">
        <f t="shared" si="24"/>
        <v>400</v>
      </c>
    </row>
    <row r="294" spans="1:7" ht="15">
      <c r="A294" s="21" t="s">
        <v>17</v>
      </c>
      <c r="B294" s="21" t="s">
        <v>18</v>
      </c>
      <c r="C294" s="22">
        <f>SUM(C295:C295)</f>
        <v>615.83</v>
      </c>
      <c r="D294" s="22">
        <f>SUM(D295:D295)</f>
        <v>398.17</v>
      </c>
      <c r="E294" s="22">
        <f>SUM(E295:E295)</f>
        <v>400</v>
      </c>
      <c r="F294" s="22">
        <f>SUM(F295:F295)</f>
        <v>400</v>
      </c>
      <c r="G294" s="22">
        <f>SUM(G295:G295)</f>
        <v>400</v>
      </c>
    </row>
    <row r="295" spans="1:7" ht="15">
      <c r="A295" s="25">
        <v>38</v>
      </c>
      <c r="B295" s="23" t="s">
        <v>39</v>
      </c>
      <c r="C295" s="24">
        <v>615.83</v>
      </c>
      <c r="D295" s="24">
        <v>398.17</v>
      </c>
      <c r="E295" s="24">
        <v>400</v>
      </c>
      <c r="F295" s="24">
        <v>400</v>
      </c>
      <c r="G295" s="24">
        <v>400</v>
      </c>
    </row>
    <row r="296" spans="1:7" ht="15">
      <c r="A296" s="15" t="s">
        <v>97</v>
      </c>
      <c r="B296" s="15"/>
      <c r="C296" s="16">
        <f aca="true" t="shared" si="25" ref="C296:G298">C297</f>
        <v>4313.49</v>
      </c>
      <c r="D296" s="16">
        <f t="shared" si="25"/>
        <v>1327.23</v>
      </c>
      <c r="E296" s="16">
        <f t="shared" si="25"/>
        <v>1500</v>
      </c>
      <c r="F296" s="16">
        <f t="shared" si="25"/>
        <v>1500</v>
      </c>
      <c r="G296" s="16">
        <f t="shared" si="25"/>
        <v>1500</v>
      </c>
    </row>
    <row r="297" spans="1:7" ht="15">
      <c r="A297" s="17" t="s">
        <v>98</v>
      </c>
      <c r="B297" s="17"/>
      <c r="C297" s="18">
        <f t="shared" si="25"/>
        <v>4313.49</v>
      </c>
      <c r="D297" s="18">
        <f t="shared" si="25"/>
        <v>1327.23</v>
      </c>
      <c r="E297" s="18">
        <f t="shared" si="25"/>
        <v>1500</v>
      </c>
      <c r="F297" s="18">
        <f t="shared" si="25"/>
        <v>1500</v>
      </c>
      <c r="G297" s="18">
        <f t="shared" si="25"/>
        <v>1500</v>
      </c>
    </row>
    <row r="298" spans="1:7" ht="15">
      <c r="A298" s="19" t="s">
        <v>16</v>
      </c>
      <c r="B298" s="19"/>
      <c r="C298" s="20">
        <f t="shared" si="25"/>
        <v>4313.49</v>
      </c>
      <c r="D298" s="20">
        <f t="shared" si="25"/>
        <v>1327.23</v>
      </c>
      <c r="E298" s="20">
        <f t="shared" si="25"/>
        <v>1500</v>
      </c>
      <c r="F298" s="20">
        <f t="shared" si="25"/>
        <v>1500</v>
      </c>
      <c r="G298" s="20">
        <f t="shared" si="25"/>
        <v>1500</v>
      </c>
    </row>
    <row r="299" spans="1:7" ht="15">
      <c r="A299" s="21" t="s">
        <v>17</v>
      </c>
      <c r="B299" s="21" t="s">
        <v>18</v>
      </c>
      <c r="C299" s="22">
        <f>SUM(C300:C300)</f>
        <v>4313.49</v>
      </c>
      <c r="D299" s="22">
        <f>SUM(D300:D300)</f>
        <v>1327.23</v>
      </c>
      <c r="E299" s="22">
        <f>SUM(E300:E300)</f>
        <v>1500</v>
      </c>
      <c r="F299" s="22">
        <f>SUM(F300:F300)</f>
        <v>1500</v>
      </c>
      <c r="G299" s="22">
        <f>SUM(G300:G300)</f>
        <v>1500</v>
      </c>
    </row>
    <row r="300" spans="1:7" ht="15">
      <c r="A300" s="25">
        <v>38</v>
      </c>
      <c r="B300" s="23" t="s">
        <v>39</v>
      </c>
      <c r="C300" s="24">
        <v>4313.49</v>
      </c>
      <c r="D300" s="24">
        <v>1327.23</v>
      </c>
      <c r="E300" s="24">
        <v>1500</v>
      </c>
      <c r="F300" s="24">
        <v>1500</v>
      </c>
      <c r="G300" s="24">
        <v>1500</v>
      </c>
    </row>
    <row r="301" spans="1:7" ht="15">
      <c r="A301" s="15" t="s">
        <v>99</v>
      </c>
      <c r="B301" s="15"/>
      <c r="C301" s="16">
        <f aca="true" t="shared" si="26" ref="C301:G303">C302</f>
        <v>2840.27</v>
      </c>
      <c r="D301" s="16">
        <f t="shared" si="26"/>
        <v>1327.23</v>
      </c>
      <c r="E301" s="16">
        <f t="shared" si="26"/>
        <v>2500</v>
      </c>
      <c r="F301" s="16">
        <f t="shared" si="26"/>
        <v>2500</v>
      </c>
      <c r="G301" s="16">
        <f t="shared" si="26"/>
        <v>2500</v>
      </c>
    </row>
    <row r="302" spans="1:7" ht="15">
      <c r="A302" s="17" t="s">
        <v>98</v>
      </c>
      <c r="B302" s="17"/>
      <c r="C302" s="18">
        <f t="shared" si="26"/>
        <v>2840.27</v>
      </c>
      <c r="D302" s="18">
        <f t="shared" si="26"/>
        <v>1327.23</v>
      </c>
      <c r="E302" s="18">
        <f t="shared" si="26"/>
        <v>2500</v>
      </c>
      <c r="F302" s="18">
        <f t="shared" si="26"/>
        <v>2500</v>
      </c>
      <c r="G302" s="18">
        <f t="shared" si="26"/>
        <v>2500</v>
      </c>
    </row>
    <row r="303" spans="1:7" ht="15">
      <c r="A303" s="19" t="s">
        <v>16</v>
      </c>
      <c r="B303" s="19"/>
      <c r="C303" s="20">
        <f t="shared" si="26"/>
        <v>2840.27</v>
      </c>
      <c r="D303" s="20">
        <f t="shared" si="26"/>
        <v>1327.23</v>
      </c>
      <c r="E303" s="20">
        <f t="shared" si="26"/>
        <v>2500</v>
      </c>
      <c r="F303" s="20">
        <f t="shared" si="26"/>
        <v>2500</v>
      </c>
      <c r="G303" s="20">
        <f t="shared" si="26"/>
        <v>2500</v>
      </c>
    </row>
    <row r="304" spans="1:7" ht="15">
      <c r="A304" s="21" t="s">
        <v>17</v>
      </c>
      <c r="B304" s="21" t="s">
        <v>18</v>
      </c>
      <c r="C304" s="22">
        <f>SUM(C305:C305)</f>
        <v>2840.27</v>
      </c>
      <c r="D304" s="22">
        <f>SUM(D305:D305)</f>
        <v>1327.23</v>
      </c>
      <c r="E304" s="22">
        <f>SUM(E305:E305)</f>
        <v>2500</v>
      </c>
      <c r="F304" s="22">
        <f>SUM(F305:F305)</f>
        <v>2500</v>
      </c>
      <c r="G304" s="22">
        <f>SUM(G305:G305)</f>
        <v>2500</v>
      </c>
    </row>
    <row r="305" spans="1:7" ht="15">
      <c r="A305" s="25">
        <v>38</v>
      </c>
      <c r="B305" s="23" t="s">
        <v>39</v>
      </c>
      <c r="C305" s="24">
        <v>2840.27</v>
      </c>
      <c r="D305" s="24">
        <v>1327.23</v>
      </c>
      <c r="E305" s="24">
        <v>2500</v>
      </c>
      <c r="F305" s="24">
        <v>2500</v>
      </c>
      <c r="G305" s="24">
        <v>2500</v>
      </c>
    </row>
    <row r="306" spans="1:7" ht="15">
      <c r="A306" s="15" t="s">
        <v>100</v>
      </c>
      <c r="B306" s="15"/>
      <c r="C306" s="16">
        <f>C307</f>
        <v>7421.3099999999995</v>
      </c>
      <c r="D306" s="16">
        <f>D307</f>
        <v>7963.37</v>
      </c>
      <c r="E306" s="16">
        <f>E307</f>
        <v>10000</v>
      </c>
      <c r="F306" s="16">
        <f>F307</f>
        <v>10000</v>
      </c>
      <c r="G306" s="16">
        <f>G307</f>
        <v>10000</v>
      </c>
    </row>
    <row r="307" spans="1:7" ht="15">
      <c r="A307" s="17" t="s">
        <v>98</v>
      </c>
      <c r="B307" s="17"/>
      <c r="C307" s="18">
        <f>C308+C312</f>
        <v>7421.3099999999995</v>
      </c>
      <c r="D307" s="18">
        <f>D308+D312</f>
        <v>7963.37</v>
      </c>
      <c r="E307" s="18">
        <f>E308+E312</f>
        <v>10000</v>
      </c>
      <c r="F307" s="18">
        <f>F308+F312</f>
        <v>10000</v>
      </c>
      <c r="G307" s="18">
        <f>G308+G312</f>
        <v>10000</v>
      </c>
    </row>
    <row r="308" spans="1:7" ht="15">
      <c r="A308" s="19" t="s">
        <v>16</v>
      </c>
      <c r="B308" s="19"/>
      <c r="C308" s="20">
        <f>C309</f>
        <v>3896.7</v>
      </c>
      <c r="D308" s="20">
        <f>D309</f>
        <v>7963.37</v>
      </c>
      <c r="E308" s="20">
        <f>E309</f>
        <v>8000</v>
      </c>
      <c r="F308" s="20">
        <f>F309</f>
        <v>8000</v>
      </c>
      <c r="G308" s="20">
        <f>G309</f>
        <v>8000</v>
      </c>
    </row>
    <row r="309" spans="1:7" ht="15">
      <c r="A309" s="21" t="s">
        <v>17</v>
      </c>
      <c r="B309" s="21" t="s">
        <v>18</v>
      </c>
      <c r="C309" s="22">
        <f>SUM(C310:C311)</f>
        <v>3896.7</v>
      </c>
      <c r="D309" s="22">
        <f>SUM(D310:D311)</f>
        <v>7963.37</v>
      </c>
      <c r="E309" s="22">
        <f>SUM(E310:E311)</f>
        <v>8000</v>
      </c>
      <c r="F309" s="22">
        <f>SUM(F310:F311)</f>
        <v>8000</v>
      </c>
      <c r="G309" s="22">
        <f>SUM(G310:G311)</f>
        <v>8000</v>
      </c>
    </row>
    <row r="310" spans="1:7" ht="15">
      <c r="A310" s="23" t="s">
        <v>21</v>
      </c>
      <c r="B310" s="23" t="s">
        <v>22</v>
      </c>
      <c r="C310" s="24">
        <f>371.62+2861.47</f>
        <v>3233.0899999999997</v>
      </c>
      <c r="D310" s="24"/>
      <c r="E310" s="24"/>
      <c r="F310" s="24"/>
      <c r="G310" s="24"/>
    </row>
    <row r="311" spans="1:7" ht="15">
      <c r="A311" s="25">
        <v>38</v>
      </c>
      <c r="B311" s="23" t="s">
        <v>39</v>
      </c>
      <c r="C311" s="24">
        <v>663.61</v>
      </c>
      <c r="D311" s="24">
        <v>7963.37</v>
      </c>
      <c r="E311" s="24">
        <v>8000</v>
      </c>
      <c r="F311" s="24">
        <v>8000</v>
      </c>
      <c r="G311" s="24">
        <v>8000</v>
      </c>
    </row>
    <row r="312" spans="1:7" ht="15">
      <c r="A312" s="19" t="s">
        <v>29</v>
      </c>
      <c r="B312" s="19"/>
      <c r="C312" s="20">
        <f>C313</f>
        <v>3524.61</v>
      </c>
      <c r="D312" s="20">
        <f>D313</f>
        <v>0</v>
      </c>
      <c r="E312" s="20">
        <f>E313</f>
        <v>2000</v>
      </c>
      <c r="F312" s="20">
        <f>F313</f>
        <v>2000</v>
      </c>
      <c r="G312" s="20">
        <f>G313</f>
        <v>2000</v>
      </c>
    </row>
    <row r="313" spans="1:7" ht="15">
      <c r="A313" s="21" t="s">
        <v>17</v>
      </c>
      <c r="B313" s="21" t="s">
        <v>18</v>
      </c>
      <c r="C313" s="22">
        <f>SUM(C314:C315)</f>
        <v>3524.61</v>
      </c>
      <c r="D313" s="22">
        <f>SUM(D314:D315)</f>
        <v>0</v>
      </c>
      <c r="E313" s="22">
        <f>SUM(E314:E315)</f>
        <v>2000</v>
      </c>
      <c r="F313" s="22">
        <f>SUM(F314:F315)</f>
        <v>2000</v>
      </c>
      <c r="G313" s="22">
        <f>SUM(G314:G315)</f>
        <v>2000</v>
      </c>
    </row>
    <row r="314" spans="1:7" ht="15">
      <c r="A314" s="23" t="s">
        <v>21</v>
      </c>
      <c r="B314" s="23" t="s">
        <v>22</v>
      </c>
      <c r="C314" s="24">
        <v>3524.61</v>
      </c>
      <c r="D314" s="24"/>
      <c r="E314" s="24"/>
      <c r="F314" s="24"/>
      <c r="G314" s="24"/>
    </row>
    <row r="315" spans="1:7" ht="15">
      <c r="A315" s="25">
        <v>38</v>
      </c>
      <c r="B315" s="23" t="s">
        <v>39</v>
      </c>
      <c r="C315" s="24">
        <v>0</v>
      </c>
      <c r="D315" s="24">
        <v>0</v>
      </c>
      <c r="E315" s="24">
        <v>2000</v>
      </c>
      <c r="F315" s="24">
        <v>2000</v>
      </c>
      <c r="G315" s="24">
        <v>2000</v>
      </c>
    </row>
    <row r="316" spans="1:7" ht="15">
      <c r="A316" s="15" t="s">
        <v>101</v>
      </c>
      <c r="B316" s="15"/>
      <c r="C316" s="16">
        <f aca="true" t="shared" si="27" ref="C316:G318">C317</f>
        <v>199.08</v>
      </c>
      <c r="D316" s="16">
        <f t="shared" si="27"/>
        <v>2654.46</v>
      </c>
      <c r="E316" s="16">
        <f t="shared" si="27"/>
        <v>15000</v>
      </c>
      <c r="F316" s="16">
        <f t="shared" si="27"/>
        <v>15000</v>
      </c>
      <c r="G316" s="16">
        <f t="shared" si="27"/>
        <v>15000</v>
      </c>
    </row>
    <row r="317" spans="1:7" ht="15">
      <c r="A317" s="17" t="s">
        <v>102</v>
      </c>
      <c r="B317" s="17"/>
      <c r="C317" s="18">
        <f t="shared" si="27"/>
        <v>199.08</v>
      </c>
      <c r="D317" s="18">
        <f t="shared" si="27"/>
        <v>2654.46</v>
      </c>
      <c r="E317" s="18">
        <f t="shared" si="27"/>
        <v>15000</v>
      </c>
      <c r="F317" s="18">
        <f t="shared" si="27"/>
        <v>15000</v>
      </c>
      <c r="G317" s="18">
        <f t="shared" si="27"/>
        <v>15000</v>
      </c>
    </row>
    <row r="318" spans="1:7" ht="15">
      <c r="A318" s="19" t="s">
        <v>16</v>
      </c>
      <c r="B318" s="19"/>
      <c r="C318" s="20">
        <f t="shared" si="27"/>
        <v>199.08</v>
      </c>
      <c r="D318" s="20">
        <f t="shared" si="27"/>
        <v>2654.46</v>
      </c>
      <c r="E318" s="20">
        <f t="shared" si="27"/>
        <v>15000</v>
      </c>
      <c r="F318" s="20">
        <f t="shared" si="27"/>
        <v>15000</v>
      </c>
      <c r="G318" s="20">
        <f t="shared" si="27"/>
        <v>15000</v>
      </c>
    </row>
    <row r="319" spans="1:7" ht="15">
      <c r="A319" s="21" t="s">
        <v>17</v>
      </c>
      <c r="B319" s="21" t="s">
        <v>18</v>
      </c>
      <c r="C319" s="22">
        <f>SUM(C320:C320)</f>
        <v>199.08</v>
      </c>
      <c r="D319" s="22">
        <f>SUM(D320:D320)</f>
        <v>2654.46</v>
      </c>
      <c r="E319" s="22">
        <f>SUM(E320:E320)</f>
        <v>15000</v>
      </c>
      <c r="F319" s="22">
        <f>SUM(F320:F320)</f>
        <v>15000</v>
      </c>
      <c r="G319" s="22">
        <f>SUM(G320:G320)</f>
        <v>15000</v>
      </c>
    </row>
    <row r="320" spans="1:7" ht="15">
      <c r="A320" s="25">
        <v>38</v>
      </c>
      <c r="B320" s="23" t="s">
        <v>39</v>
      </c>
      <c r="C320" s="24">
        <v>199.08</v>
      </c>
      <c r="D320" s="24">
        <v>2654.46</v>
      </c>
      <c r="E320" s="24">
        <v>15000</v>
      </c>
      <c r="F320" s="24">
        <v>15000</v>
      </c>
      <c r="G320" s="24">
        <v>15000</v>
      </c>
    </row>
    <row r="321" spans="1:7" ht="15">
      <c r="A321" s="15" t="s">
        <v>103</v>
      </c>
      <c r="B321" s="15"/>
      <c r="C321" s="16">
        <f>C322</f>
        <v>15925.08</v>
      </c>
      <c r="D321" s="16">
        <f>D322</f>
        <v>13272.28</v>
      </c>
      <c r="E321" s="16">
        <f>E322</f>
        <v>15000</v>
      </c>
      <c r="F321" s="16">
        <f>F322</f>
        <v>15000</v>
      </c>
      <c r="G321" s="16">
        <f>G322</f>
        <v>15000</v>
      </c>
    </row>
    <row r="322" spans="1:7" ht="15">
      <c r="A322" s="17" t="s">
        <v>95</v>
      </c>
      <c r="B322" s="17"/>
      <c r="C322" s="18">
        <f>C323+C326</f>
        <v>15925.08</v>
      </c>
      <c r="D322" s="18">
        <f>D323+D326</f>
        <v>13272.28</v>
      </c>
      <c r="E322" s="18">
        <f>E323+E326</f>
        <v>15000</v>
      </c>
      <c r="F322" s="18">
        <f>F323+F326</f>
        <v>15000</v>
      </c>
      <c r="G322" s="18">
        <f>G323+G326</f>
        <v>15000</v>
      </c>
    </row>
    <row r="323" spans="1:7" ht="15">
      <c r="A323" s="19" t="s">
        <v>28</v>
      </c>
      <c r="B323" s="19"/>
      <c r="C323" s="20">
        <f>C324</f>
        <v>0</v>
      </c>
      <c r="D323" s="20">
        <f>D324</f>
        <v>0</v>
      </c>
      <c r="E323" s="20">
        <f>E324</f>
        <v>500</v>
      </c>
      <c r="F323" s="20">
        <f>F324</f>
        <v>0</v>
      </c>
      <c r="G323" s="20">
        <f>G324</f>
        <v>0</v>
      </c>
    </row>
    <row r="324" spans="1:7" ht="15">
      <c r="A324" s="27">
        <v>4</v>
      </c>
      <c r="B324" s="21" t="s">
        <v>32</v>
      </c>
      <c r="C324" s="22">
        <f>SUM(C325:C325)</f>
        <v>0</v>
      </c>
      <c r="D324" s="22">
        <f>SUM(D325:D325)</f>
        <v>0</v>
      </c>
      <c r="E324" s="22">
        <f>SUM(E325:E325)</f>
        <v>500</v>
      </c>
      <c r="F324" s="22">
        <f>SUM(F325:F325)</f>
        <v>0</v>
      </c>
      <c r="G324" s="22">
        <f>SUM(G325:G325)</f>
        <v>0</v>
      </c>
    </row>
    <row r="325" spans="1:7" ht="15">
      <c r="A325" s="25">
        <v>42</v>
      </c>
      <c r="B325" s="23" t="s">
        <v>33</v>
      </c>
      <c r="C325" s="24">
        <v>0</v>
      </c>
      <c r="D325" s="24">
        <v>0</v>
      </c>
      <c r="E325" s="24">
        <v>500</v>
      </c>
      <c r="F325" s="24"/>
      <c r="G325" s="24"/>
    </row>
    <row r="326" spans="1:7" ht="15">
      <c r="A326" s="19" t="s">
        <v>29</v>
      </c>
      <c r="B326" s="19"/>
      <c r="C326" s="20">
        <f>C327</f>
        <v>15925.08</v>
      </c>
      <c r="D326" s="20">
        <f>D327</f>
        <v>13272.28</v>
      </c>
      <c r="E326" s="20">
        <f>E327</f>
        <v>14500</v>
      </c>
      <c r="F326" s="20">
        <f>F327</f>
        <v>15000</v>
      </c>
      <c r="G326" s="20">
        <f>G327</f>
        <v>15000</v>
      </c>
    </row>
    <row r="327" spans="1:7" ht="15">
      <c r="A327" s="27">
        <v>4</v>
      </c>
      <c r="B327" s="21" t="s">
        <v>32</v>
      </c>
      <c r="C327" s="22">
        <f>SUM(C328:C328)</f>
        <v>15925.08</v>
      </c>
      <c r="D327" s="22">
        <f>SUM(D328:D328)</f>
        <v>13272.28</v>
      </c>
      <c r="E327" s="22">
        <f>SUM(E328:E328)</f>
        <v>14500</v>
      </c>
      <c r="F327" s="22">
        <f>SUM(F328:F328)</f>
        <v>15000</v>
      </c>
      <c r="G327" s="22">
        <f>SUM(G328:G328)</f>
        <v>15000</v>
      </c>
    </row>
    <row r="328" spans="1:7" ht="15">
      <c r="A328" s="25">
        <v>42</v>
      </c>
      <c r="B328" s="23" t="s">
        <v>33</v>
      </c>
      <c r="C328" s="23">
        <v>15925.08</v>
      </c>
      <c r="D328" s="24">
        <v>13272.28</v>
      </c>
      <c r="E328" s="24">
        <v>14500</v>
      </c>
      <c r="F328" s="24">
        <v>15000</v>
      </c>
      <c r="G328" s="24">
        <v>15000</v>
      </c>
    </row>
    <row r="329" spans="1:7" ht="15">
      <c r="A329" s="15" t="s">
        <v>104</v>
      </c>
      <c r="B329" s="15"/>
      <c r="C329" s="16">
        <f>C330</f>
        <v>0</v>
      </c>
      <c r="D329" s="16">
        <f>D330</f>
        <v>11945.05</v>
      </c>
      <c r="E329" s="16">
        <f>E330</f>
        <v>10000</v>
      </c>
      <c r="F329" s="16">
        <f>F330</f>
        <v>10000</v>
      </c>
      <c r="G329" s="16">
        <f>G330</f>
        <v>10000</v>
      </c>
    </row>
    <row r="330" spans="1:7" ht="15">
      <c r="A330" s="17" t="s">
        <v>95</v>
      </c>
      <c r="B330" s="17"/>
      <c r="C330" s="18">
        <f>C331+C334</f>
        <v>0</v>
      </c>
      <c r="D330" s="18">
        <f>D331+D334</f>
        <v>11945.05</v>
      </c>
      <c r="E330" s="18">
        <f>E331+E334</f>
        <v>10000</v>
      </c>
      <c r="F330" s="18">
        <f>F331+F334</f>
        <v>10000</v>
      </c>
      <c r="G330" s="18">
        <f>G331+G334</f>
        <v>10000</v>
      </c>
    </row>
    <row r="331" spans="1:7" ht="15">
      <c r="A331" s="19" t="s">
        <v>28</v>
      </c>
      <c r="B331" s="19"/>
      <c r="C331" s="20">
        <f>C332</f>
        <v>0</v>
      </c>
      <c r="D331" s="20">
        <f>D332</f>
        <v>11945.05</v>
      </c>
      <c r="E331" s="20">
        <f>E332</f>
        <v>5000</v>
      </c>
      <c r="F331" s="20">
        <f>F332</f>
        <v>5000</v>
      </c>
      <c r="G331" s="20">
        <f>G332</f>
        <v>5000</v>
      </c>
    </row>
    <row r="332" spans="1:7" ht="15">
      <c r="A332" s="27">
        <v>4</v>
      </c>
      <c r="B332" s="21" t="s">
        <v>32</v>
      </c>
      <c r="C332" s="22">
        <f>SUM(C333:C333)</f>
        <v>0</v>
      </c>
      <c r="D332" s="22">
        <f>SUM(D333:D333)</f>
        <v>11945.05</v>
      </c>
      <c r="E332" s="22">
        <f>SUM(E333:E333)</f>
        <v>5000</v>
      </c>
      <c r="F332" s="22">
        <f>SUM(F333:F333)</f>
        <v>5000</v>
      </c>
      <c r="G332" s="22">
        <f>SUM(G333:G333)</f>
        <v>5000</v>
      </c>
    </row>
    <row r="333" spans="1:7" ht="15">
      <c r="A333" s="25">
        <v>42</v>
      </c>
      <c r="B333" s="23" t="s">
        <v>33</v>
      </c>
      <c r="C333" s="24">
        <v>0</v>
      </c>
      <c r="D333" s="24">
        <v>11945.05</v>
      </c>
      <c r="E333" s="24">
        <v>5000</v>
      </c>
      <c r="F333" s="24">
        <v>5000</v>
      </c>
      <c r="G333" s="24">
        <v>5000</v>
      </c>
    </row>
    <row r="334" spans="1:7" ht="15">
      <c r="A334" s="19" t="s">
        <v>16</v>
      </c>
      <c r="B334" s="19"/>
      <c r="C334" s="20">
        <f>C335</f>
        <v>0</v>
      </c>
      <c r="D334" s="20">
        <f>D335</f>
        <v>0</v>
      </c>
      <c r="E334" s="20">
        <f>E335</f>
        <v>5000</v>
      </c>
      <c r="F334" s="20">
        <f>F335</f>
        <v>5000</v>
      </c>
      <c r="G334" s="20">
        <f>G335</f>
        <v>5000</v>
      </c>
    </row>
    <row r="335" spans="1:7" ht="15">
      <c r="A335" s="27">
        <v>4</v>
      </c>
      <c r="B335" s="21" t="s">
        <v>32</v>
      </c>
      <c r="C335" s="22">
        <f>SUM(C336:C336)</f>
        <v>0</v>
      </c>
      <c r="D335" s="22">
        <f>SUM(D336:D336)</f>
        <v>0</v>
      </c>
      <c r="E335" s="22">
        <f>SUM(E336:E336)</f>
        <v>5000</v>
      </c>
      <c r="F335" s="22">
        <f>SUM(F336:F336)</f>
        <v>5000</v>
      </c>
      <c r="G335" s="22">
        <f>SUM(G336:G336)</f>
        <v>5000</v>
      </c>
    </row>
    <row r="336" spans="1:7" ht="15">
      <c r="A336" s="25">
        <v>42</v>
      </c>
      <c r="B336" s="23" t="s">
        <v>33</v>
      </c>
      <c r="C336" s="23"/>
      <c r="D336" s="24">
        <v>0</v>
      </c>
      <c r="E336" s="24">
        <v>5000</v>
      </c>
      <c r="F336" s="24">
        <v>5000</v>
      </c>
      <c r="G336" s="24">
        <v>5000</v>
      </c>
    </row>
    <row r="337" spans="1:7" ht="25.5">
      <c r="A337" s="12" t="s">
        <v>105</v>
      </c>
      <c r="B337" s="13" t="s">
        <v>106</v>
      </c>
      <c r="C337" s="14">
        <f>C338+C344</f>
        <v>4539.12</v>
      </c>
      <c r="D337" s="14">
        <f>D338+D344</f>
        <v>9290.6</v>
      </c>
      <c r="E337" s="14">
        <f>E338+E344</f>
        <v>10500</v>
      </c>
      <c r="F337" s="14">
        <f>F338+F344</f>
        <v>10500</v>
      </c>
      <c r="G337" s="14">
        <f>G338+G344</f>
        <v>10500</v>
      </c>
    </row>
    <row r="338" spans="1:7" ht="15">
      <c r="A338" s="15" t="s">
        <v>107</v>
      </c>
      <c r="B338" s="15"/>
      <c r="C338" s="16">
        <f aca="true" t="shared" si="28" ref="C338:G340">C339</f>
        <v>4539.12</v>
      </c>
      <c r="D338" s="16">
        <f t="shared" si="28"/>
        <v>7963.37</v>
      </c>
      <c r="E338" s="16">
        <f t="shared" si="28"/>
        <v>9000</v>
      </c>
      <c r="F338" s="16">
        <f t="shared" si="28"/>
        <v>9000</v>
      </c>
      <c r="G338" s="16">
        <f t="shared" si="28"/>
        <v>9000</v>
      </c>
    </row>
    <row r="339" spans="1:7" ht="15">
      <c r="A339" s="17" t="s">
        <v>108</v>
      </c>
      <c r="B339" s="17"/>
      <c r="C339" s="18">
        <f t="shared" si="28"/>
        <v>4539.12</v>
      </c>
      <c r="D339" s="18">
        <f t="shared" si="28"/>
        <v>7963.37</v>
      </c>
      <c r="E339" s="18">
        <f t="shared" si="28"/>
        <v>9000</v>
      </c>
      <c r="F339" s="18">
        <f t="shared" si="28"/>
        <v>9000</v>
      </c>
      <c r="G339" s="18">
        <f t="shared" si="28"/>
        <v>9000</v>
      </c>
    </row>
    <row r="340" spans="1:7" ht="15">
      <c r="A340" s="19" t="s">
        <v>16</v>
      </c>
      <c r="B340" s="19"/>
      <c r="C340" s="20">
        <f t="shared" si="28"/>
        <v>4539.12</v>
      </c>
      <c r="D340" s="20">
        <f t="shared" si="28"/>
        <v>7963.37</v>
      </c>
      <c r="E340" s="20">
        <f t="shared" si="28"/>
        <v>9000</v>
      </c>
      <c r="F340" s="20">
        <f t="shared" si="28"/>
        <v>9000</v>
      </c>
      <c r="G340" s="20">
        <f t="shared" si="28"/>
        <v>9000</v>
      </c>
    </row>
    <row r="341" spans="1:7" ht="15">
      <c r="A341" s="21" t="s">
        <v>17</v>
      </c>
      <c r="B341" s="21" t="s">
        <v>18</v>
      </c>
      <c r="C341" s="22">
        <f>SUM(C342:C343)</f>
        <v>4539.12</v>
      </c>
      <c r="D341" s="22">
        <f>SUM(D342:D343)</f>
        <v>7963.37</v>
      </c>
      <c r="E341" s="22">
        <f>SUM(E342:E343)</f>
        <v>9000</v>
      </c>
      <c r="F341" s="22">
        <f>SUM(F342:F343)</f>
        <v>9000</v>
      </c>
      <c r="G341" s="22">
        <f>SUM(G342:G343)</f>
        <v>9000</v>
      </c>
    </row>
    <row r="342" spans="1:7" ht="15">
      <c r="A342" s="25">
        <v>37</v>
      </c>
      <c r="B342" s="29" t="s">
        <v>109</v>
      </c>
      <c r="C342" s="24">
        <v>4406.4</v>
      </c>
      <c r="D342" s="24">
        <v>7963.37</v>
      </c>
      <c r="E342" s="24">
        <v>9000</v>
      </c>
      <c r="F342" s="24">
        <v>9000</v>
      </c>
      <c r="G342" s="24">
        <v>9000</v>
      </c>
    </row>
    <row r="343" spans="1:7" ht="15">
      <c r="A343" s="25">
        <v>38</v>
      </c>
      <c r="B343" s="23" t="s">
        <v>39</v>
      </c>
      <c r="C343" s="24">
        <v>132.72</v>
      </c>
      <c r="D343" s="24"/>
      <c r="E343" s="24"/>
      <c r="F343" s="24"/>
      <c r="G343" s="24"/>
    </row>
    <row r="344" spans="1:7" ht="15">
      <c r="A344" s="15" t="s">
        <v>110</v>
      </c>
      <c r="B344" s="15"/>
      <c r="C344" s="16">
        <f aca="true" t="shared" si="29" ref="C344:G346">C345</f>
        <v>0</v>
      </c>
      <c r="D344" s="16">
        <f t="shared" si="29"/>
        <v>1327.23</v>
      </c>
      <c r="E344" s="16">
        <f t="shared" si="29"/>
        <v>1500</v>
      </c>
      <c r="F344" s="16">
        <f t="shared" si="29"/>
        <v>1500</v>
      </c>
      <c r="G344" s="16">
        <f t="shared" si="29"/>
        <v>1500</v>
      </c>
    </row>
    <row r="345" spans="1:7" ht="15">
      <c r="A345" s="17" t="s">
        <v>111</v>
      </c>
      <c r="B345" s="17"/>
      <c r="C345" s="18">
        <f t="shared" si="29"/>
        <v>0</v>
      </c>
      <c r="D345" s="18">
        <f t="shared" si="29"/>
        <v>1327.23</v>
      </c>
      <c r="E345" s="18">
        <f t="shared" si="29"/>
        <v>1500</v>
      </c>
      <c r="F345" s="18">
        <f t="shared" si="29"/>
        <v>1500</v>
      </c>
      <c r="G345" s="18">
        <f t="shared" si="29"/>
        <v>1500</v>
      </c>
    </row>
    <row r="346" spans="1:7" ht="15">
      <c r="A346" s="19" t="s">
        <v>16</v>
      </c>
      <c r="B346" s="19"/>
      <c r="C346" s="20">
        <f t="shared" si="29"/>
        <v>0</v>
      </c>
      <c r="D346" s="20">
        <f t="shared" si="29"/>
        <v>1327.23</v>
      </c>
      <c r="E346" s="20">
        <f t="shared" si="29"/>
        <v>1500</v>
      </c>
      <c r="F346" s="20">
        <f t="shared" si="29"/>
        <v>1500</v>
      </c>
      <c r="G346" s="20">
        <f t="shared" si="29"/>
        <v>1500</v>
      </c>
    </row>
    <row r="347" spans="1:7" ht="15">
      <c r="A347" s="21" t="s">
        <v>17</v>
      </c>
      <c r="B347" s="21" t="s">
        <v>18</v>
      </c>
      <c r="C347" s="22">
        <f>SUM(C348:C348)</f>
        <v>0</v>
      </c>
      <c r="D347" s="22">
        <f>SUM(D348:D348)</f>
        <v>1327.23</v>
      </c>
      <c r="E347" s="22">
        <f>SUM(E348:E348)</f>
        <v>1500</v>
      </c>
      <c r="F347" s="22">
        <f>SUM(F348:F348)</f>
        <v>1500</v>
      </c>
      <c r="G347" s="22">
        <f>SUM(G348:G348)</f>
        <v>1500</v>
      </c>
    </row>
    <row r="348" spans="1:7" ht="15">
      <c r="A348" s="25">
        <v>37</v>
      </c>
      <c r="B348" s="29" t="s">
        <v>109</v>
      </c>
      <c r="C348" s="24">
        <v>0</v>
      </c>
      <c r="D348" s="24">
        <v>1327.23</v>
      </c>
      <c r="E348" s="24">
        <v>1500</v>
      </c>
      <c r="F348" s="24">
        <v>1500</v>
      </c>
      <c r="G348" s="24">
        <v>1500</v>
      </c>
    </row>
    <row r="349" spans="1:7" ht="25.5">
      <c r="A349" s="12" t="s">
        <v>112</v>
      </c>
      <c r="B349" s="13" t="s">
        <v>113</v>
      </c>
      <c r="C349" s="14">
        <f aca="true" t="shared" si="30" ref="C349:G350">C350</f>
        <v>21368.37</v>
      </c>
      <c r="D349" s="14">
        <f t="shared" si="30"/>
        <v>22562.88</v>
      </c>
      <c r="E349" s="14">
        <f t="shared" si="30"/>
        <v>60000</v>
      </c>
      <c r="F349" s="14">
        <f t="shared" si="30"/>
        <v>60000</v>
      </c>
      <c r="G349" s="14">
        <f t="shared" si="30"/>
        <v>60000</v>
      </c>
    </row>
    <row r="350" spans="1:7" ht="15">
      <c r="A350" s="15" t="s">
        <v>114</v>
      </c>
      <c r="B350" s="15"/>
      <c r="C350" s="16">
        <f t="shared" si="30"/>
        <v>21368.37</v>
      </c>
      <c r="D350" s="16">
        <f t="shared" si="30"/>
        <v>22562.88</v>
      </c>
      <c r="E350" s="16">
        <f t="shared" si="30"/>
        <v>60000</v>
      </c>
      <c r="F350" s="16">
        <f t="shared" si="30"/>
        <v>60000</v>
      </c>
      <c r="G350" s="16">
        <f t="shared" si="30"/>
        <v>60000</v>
      </c>
    </row>
    <row r="351" spans="1:7" ht="15">
      <c r="A351" s="17" t="s">
        <v>115</v>
      </c>
      <c r="B351" s="17"/>
      <c r="C351" s="18">
        <f>C352+C355</f>
        <v>21368.37</v>
      </c>
      <c r="D351" s="18">
        <f>D352+D355</f>
        <v>22562.88</v>
      </c>
      <c r="E351" s="18">
        <f>E352+E355</f>
        <v>60000</v>
      </c>
      <c r="F351" s="18">
        <f>F352+F355</f>
        <v>60000</v>
      </c>
      <c r="G351" s="18">
        <f>G352+G355</f>
        <v>60000</v>
      </c>
    </row>
    <row r="352" spans="1:7" ht="15">
      <c r="A352" s="19" t="s">
        <v>16</v>
      </c>
      <c r="B352" s="19"/>
      <c r="C352" s="20">
        <f>C353</f>
        <v>8626.98</v>
      </c>
      <c r="D352" s="20">
        <f>D353</f>
        <v>22562.88</v>
      </c>
      <c r="E352" s="20">
        <f>E353</f>
        <v>60000</v>
      </c>
      <c r="F352" s="20">
        <f>F353</f>
        <v>60000</v>
      </c>
      <c r="G352" s="20">
        <f>G353</f>
        <v>60000</v>
      </c>
    </row>
    <row r="353" spans="1:7" ht="15">
      <c r="A353" s="21" t="s">
        <v>17</v>
      </c>
      <c r="B353" s="21" t="s">
        <v>18</v>
      </c>
      <c r="C353" s="22">
        <f>SUM(C354:C354)</f>
        <v>8626.98</v>
      </c>
      <c r="D353" s="22">
        <f>SUM(D354:D354)</f>
        <v>22562.88</v>
      </c>
      <c r="E353" s="22">
        <f>SUM(E354:E354)</f>
        <v>60000</v>
      </c>
      <c r="F353" s="22">
        <f>SUM(F354:F354)</f>
        <v>60000</v>
      </c>
      <c r="G353" s="22">
        <f>SUM(G354:G354)</f>
        <v>60000</v>
      </c>
    </row>
    <row r="354" spans="1:7" ht="15">
      <c r="A354" s="25">
        <v>37</v>
      </c>
      <c r="B354" s="29" t="s">
        <v>109</v>
      </c>
      <c r="C354" s="24">
        <v>8626.98</v>
      </c>
      <c r="D354" s="24">
        <v>22562.88</v>
      </c>
      <c r="E354" s="24">
        <v>60000</v>
      </c>
      <c r="F354" s="24">
        <v>60000</v>
      </c>
      <c r="G354" s="24">
        <v>60000</v>
      </c>
    </row>
    <row r="355" spans="1:7" ht="15">
      <c r="A355" s="19" t="s">
        <v>28</v>
      </c>
      <c r="B355" s="19"/>
      <c r="C355" s="20">
        <f>C356</f>
        <v>12741.39</v>
      </c>
      <c r="D355" s="20">
        <f>D356</f>
        <v>0</v>
      </c>
      <c r="E355" s="20">
        <f>E356</f>
        <v>0</v>
      </c>
      <c r="F355" s="20">
        <f>F356</f>
        <v>0</v>
      </c>
      <c r="G355" s="20">
        <f>G356</f>
        <v>0</v>
      </c>
    </row>
    <row r="356" spans="1:7" ht="15">
      <c r="A356" s="21" t="s">
        <v>17</v>
      </c>
      <c r="B356" s="21" t="s">
        <v>18</v>
      </c>
      <c r="C356" s="22">
        <f>SUM(C357:C357)</f>
        <v>12741.39</v>
      </c>
      <c r="D356" s="22">
        <f>SUM(D357:D357)</f>
        <v>0</v>
      </c>
      <c r="E356" s="22">
        <f>SUM(E357:E357)</f>
        <v>0</v>
      </c>
      <c r="F356" s="22">
        <f>SUM(F357:F357)</f>
        <v>0</v>
      </c>
      <c r="G356" s="22">
        <f>SUM(G357:G357)</f>
        <v>0</v>
      </c>
    </row>
    <row r="357" spans="1:7" ht="15">
      <c r="A357" s="25">
        <v>37</v>
      </c>
      <c r="B357" s="29" t="s">
        <v>109</v>
      </c>
      <c r="C357" s="24">
        <v>12741.39</v>
      </c>
      <c r="D357" s="24">
        <v>0</v>
      </c>
      <c r="E357" s="24">
        <v>0</v>
      </c>
      <c r="F357" s="24">
        <v>0</v>
      </c>
      <c r="G357" s="24">
        <v>0</v>
      </c>
    </row>
    <row r="358" spans="1:7" ht="25.5">
      <c r="A358" s="12" t="s">
        <v>116</v>
      </c>
      <c r="B358" s="13" t="s">
        <v>117</v>
      </c>
      <c r="C358" s="14">
        <f>C359+C364+C372+C377</f>
        <v>39432.45</v>
      </c>
      <c r="D358" s="14">
        <f>D359+D364+D372+D377</f>
        <v>20572.030000000002</v>
      </c>
      <c r="E358" s="14">
        <f>E359+E364+E372+E377</f>
        <v>23990.59</v>
      </c>
      <c r="F358" s="14">
        <f>F359+F364+F372+F377</f>
        <v>23990.59</v>
      </c>
      <c r="G358" s="14">
        <f>G359+G364+G372+G377</f>
        <v>23990.59</v>
      </c>
    </row>
    <row r="359" spans="1:7" ht="15">
      <c r="A359" s="15" t="s">
        <v>118</v>
      </c>
      <c r="B359" s="15"/>
      <c r="C359" s="16">
        <f aca="true" t="shared" si="31" ref="C359:G361">C360</f>
        <v>3981.68</v>
      </c>
      <c r="D359" s="16">
        <f t="shared" si="31"/>
        <v>6636.14</v>
      </c>
      <c r="E359" s="16">
        <f t="shared" si="31"/>
        <v>9290.59</v>
      </c>
      <c r="F359" s="16">
        <f t="shared" si="31"/>
        <v>9290.59</v>
      </c>
      <c r="G359" s="16">
        <f t="shared" si="31"/>
        <v>9290.59</v>
      </c>
    </row>
    <row r="360" spans="1:7" ht="15">
      <c r="A360" s="17" t="s">
        <v>115</v>
      </c>
      <c r="B360" s="17"/>
      <c r="C360" s="18">
        <f t="shared" si="31"/>
        <v>3981.68</v>
      </c>
      <c r="D360" s="18">
        <f t="shared" si="31"/>
        <v>6636.14</v>
      </c>
      <c r="E360" s="18">
        <f t="shared" si="31"/>
        <v>9290.59</v>
      </c>
      <c r="F360" s="18">
        <f t="shared" si="31"/>
        <v>9290.59</v>
      </c>
      <c r="G360" s="18">
        <f t="shared" si="31"/>
        <v>9290.59</v>
      </c>
    </row>
    <row r="361" spans="1:7" ht="15">
      <c r="A361" s="19" t="s">
        <v>16</v>
      </c>
      <c r="B361" s="19"/>
      <c r="C361" s="20">
        <f t="shared" si="31"/>
        <v>3981.68</v>
      </c>
      <c r="D361" s="20">
        <f t="shared" si="31"/>
        <v>6636.14</v>
      </c>
      <c r="E361" s="20">
        <f t="shared" si="31"/>
        <v>9290.59</v>
      </c>
      <c r="F361" s="20">
        <f t="shared" si="31"/>
        <v>9290.59</v>
      </c>
      <c r="G361" s="20">
        <f t="shared" si="31"/>
        <v>9290.59</v>
      </c>
    </row>
    <row r="362" spans="1:7" ht="15">
      <c r="A362" s="21" t="s">
        <v>17</v>
      </c>
      <c r="B362" s="21" t="s">
        <v>18</v>
      </c>
      <c r="C362" s="22">
        <f>SUM(C363:C363)</f>
        <v>3981.68</v>
      </c>
      <c r="D362" s="22">
        <f>SUM(D363:D363)</f>
        <v>6636.14</v>
      </c>
      <c r="E362" s="22">
        <f>SUM(E363:E363)</f>
        <v>9290.59</v>
      </c>
      <c r="F362" s="22">
        <f>SUM(F363:F363)</f>
        <v>9290.59</v>
      </c>
      <c r="G362" s="22">
        <f>SUM(G363:G363)</f>
        <v>9290.59</v>
      </c>
    </row>
    <row r="363" spans="1:7" ht="15">
      <c r="A363" s="25">
        <v>37</v>
      </c>
      <c r="B363" s="29" t="s">
        <v>109</v>
      </c>
      <c r="C363" s="24">
        <v>3981.68</v>
      </c>
      <c r="D363" s="24">
        <v>6636.14</v>
      </c>
      <c r="E363" s="24">
        <v>9290.59</v>
      </c>
      <c r="F363" s="24">
        <v>9290.59</v>
      </c>
      <c r="G363" s="24">
        <v>9290.59</v>
      </c>
    </row>
    <row r="364" spans="1:7" ht="15">
      <c r="A364" s="15" t="s">
        <v>119</v>
      </c>
      <c r="B364" s="15"/>
      <c r="C364" s="16">
        <f>C365</f>
        <v>31206.38</v>
      </c>
      <c r="D364" s="16">
        <f>D365</f>
        <v>9290.6</v>
      </c>
      <c r="E364" s="16">
        <f>E365</f>
        <v>10000</v>
      </c>
      <c r="F364" s="16">
        <f>F365</f>
        <v>10000</v>
      </c>
      <c r="G364" s="16">
        <f>G365</f>
        <v>10000</v>
      </c>
    </row>
    <row r="365" spans="1:7" ht="15">
      <c r="A365" s="17" t="s">
        <v>120</v>
      </c>
      <c r="B365" s="17"/>
      <c r="C365" s="18">
        <f>C366+C369</f>
        <v>31206.38</v>
      </c>
      <c r="D365" s="18">
        <f>D366+D369</f>
        <v>9290.6</v>
      </c>
      <c r="E365" s="18">
        <f>E366+E369</f>
        <v>10000</v>
      </c>
      <c r="F365" s="18">
        <f>F366+F369</f>
        <v>10000</v>
      </c>
      <c r="G365" s="18">
        <f>G366+G369</f>
        <v>10000</v>
      </c>
    </row>
    <row r="366" spans="1:7" ht="15">
      <c r="A366" s="19" t="s">
        <v>16</v>
      </c>
      <c r="B366" s="19"/>
      <c r="C366" s="20">
        <f>C367</f>
        <v>0</v>
      </c>
      <c r="D366" s="20">
        <f>D367</f>
        <v>9290.6</v>
      </c>
      <c r="E366" s="20">
        <f>E367</f>
        <v>10000</v>
      </c>
      <c r="F366" s="20">
        <f>F367</f>
        <v>10000</v>
      </c>
      <c r="G366" s="20">
        <f>G367</f>
        <v>10000</v>
      </c>
    </row>
    <row r="367" spans="1:7" ht="15">
      <c r="A367" s="21" t="s">
        <v>17</v>
      </c>
      <c r="B367" s="21" t="s">
        <v>18</v>
      </c>
      <c r="C367" s="22">
        <f>SUM(C368:C368)</f>
        <v>0</v>
      </c>
      <c r="D367" s="22">
        <f>SUM(D368:D368)</f>
        <v>9290.6</v>
      </c>
      <c r="E367" s="22">
        <f>SUM(E368:E368)</f>
        <v>10000</v>
      </c>
      <c r="F367" s="22">
        <f>SUM(F368:F368)</f>
        <v>10000</v>
      </c>
      <c r="G367" s="22">
        <f>SUM(G368:G368)</f>
        <v>10000</v>
      </c>
    </row>
    <row r="368" spans="1:7" ht="15">
      <c r="A368" s="25">
        <v>37</v>
      </c>
      <c r="B368" s="29" t="s">
        <v>109</v>
      </c>
      <c r="C368" s="24">
        <v>0</v>
      </c>
      <c r="D368" s="24">
        <v>9290.6</v>
      </c>
      <c r="E368" s="24">
        <v>10000</v>
      </c>
      <c r="F368" s="24">
        <v>10000</v>
      </c>
      <c r="G368" s="24">
        <v>10000</v>
      </c>
    </row>
    <row r="369" spans="1:7" ht="15">
      <c r="A369" s="19" t="s">
        <v>28</v>
      </c>
      <c r="B369" s="19"/>
      <c r="C369" s="20">
        <f>C370</f>
        <v>31206.38</v>
      </c>
      <c r="D369" s="20">
        <f>D370</f>
        <v>0</v>
      </c>
      <c r="E369" s="20">
        <f>E370</f>
        <v>0</v>
      </c>
      <c r="F369" s="20">
        <f>F370</f>
        <v>0</v>
      </c>
      <c r="G369" s="20">
        <f>G370</f>
        <v>0</v>
      </c>
    </row>
    <row r="370" spans="1:7" ht="15">
      <c r="A370" s="21" t="s">
        <v>17</v>
      </c>
      <c r="B370" s="21" t="s">
        <v>18</v>
      </c>
      <c r="C370" s="22">
        <f>SUM(C371:C371)</f>
        <v>31206.38</v>
      </c>
      <c r="D370" s="22">
        <f>SUM(D371:D371)</f>
        <v>0</v>
      </c>
      <c r="E370" s="22">
        <f>SUM(E371:E371)</f>
        <v>0</v>
      </c>
      <c r="F370" s="22">
        <f>SUM(F371:F371)</f>
        <v>0</v>
      </c>
      <c r="G370" s="22">
        <f>SUM(G371:G371)</f>
        <v>0</v>
      </c>
    </row>
    <row r="371" spans="1:7" ht="15">
      <c r="A371" s="25">
        <v>37</v>
      </c>
      <c r="B371" s="29" t="s">
        <v>109</v>
      </c>
      <c r="C371" s="24">
        <v>31206.38</v>
      </c>
      <c r="D371" s="24">
        <v>0</v>
      </c>
      <c r="E371" s="24">
        <v>0</v>
      </c>
      <c r="F371" s="24">
        <v>0</v>
      </c>
      <c r="G371" s="24">
        <v>0</v>
      </c>
    </row>
    <row r="372" spans="1:7" ht="15">
      <c r="A372" s="15" t="s">
        <v>121</v>
      </c>
      <c r="B372" s="15"/>
      <c r="C372" s="16">
        <f aca="true" t="shared" si="32" ref="C372:G374">C373</f>
        <v>55.35</v>
      </c>
      <c r="D372" s="16">
        <f t="shared" si="32"/>
        <v>663.61</v>
      </c>
      <c r="E372" s="16">
        <f t="shared" si="32"/>
        <v>700</v>
      </c>
      <c r="F372" s="16">
        <f t="shared" si="32"/>
        <v>700</v>
      </c>
      <c r="G372" s="16">
        <f t="shared" si="32"/>
        <v>700</v>
      </c>
    </row>
    <row r="373" spans="1:7" ht="15">
      <c r="A373" s="17" t="s">
        <v>120</v>
      </c>
      <c r="B373" s="17"/>
      <c r="C373" s="18">
        <f t="shared" si="32"/>
        <v>55.35</v>
      </c>
      <c r="D373" s="18">
        <f t="shared" si="32"/>
        <v>663.61</v>
      </c>
      <c r="E373" s="18">
        <f t="shared" si="32"/>
        <v>700</v>
      </c>
      <c r="F373" s="18">
        <f t="shared" si="32"/>
        <v>700</v>
      </c>
      <c r="G373" s="18">
        <f t="shared" si="32"/>
        <v>700</v>
      </c>
    </row>
    <row r="374" spans="1:7" ht="15">
      <c r="A374" s="19" t="s">
        <v>16</v>
      </c>
      <c r="B374" s="19"/>
      <c r="C374" s="20">
        <f t="shared" si="32"/>
        <v>55.35</v>
      </c>
      <c r="D374" s="20">
        <f t="shared" si="32"/>
        <v>663.61</v>
      </c>
      <c r="E374" s="20">
        <f t="shared" si="32"/>
        <v>700</v>
      </c>
      <c r="F374" s="20">
        <f t="shared" si="32"/>
        <v>700</v>
      </c>
      <c r="G374" s="20">
        <f t="shared" si="32"/>
        <v>700</v>
      </c>
    </row>
    <row r="375" spans="1:7" ht="15">
      <c r="A375" s="21" t="s">
        <v>17</v>
      </c>
      <c r="B375" s="21" t="s">
        <v>18</v>
      </c>
      <c r="C375" s="22">
        <f>SUM(C376:C376)</f>
        <v>55.35</v>
      </c>
      <c r="D375" s="22">
        <f>SUM(D376:D376)</f>
        <v>663.61</v>
      </c>
      <c r="E375" s="22">
        <f>SUM(E376:E376)</f>
        <v>700</v>
      </c>
      <c r="F375" s="22">
        <f>SUM(F376:F376)</f>
        <v>700</v>
      </c>
      <c r="G375" s="22">
        <f>SUM(G376:G376)</f>
        <v>700</v>
      </c>
    </row>
    <row r="376" spans="1:7" ht="15">
      <c r="A376" s="25">
        <v>37</v>
      </c>
      <c r="B376" s="29" t="s">
        <v>109</v>
      </c>
      <c r="C376" s="24">
        <v>55.35</v>
      </c>
      <c r="D376" s="24">
        <v>663.61</v>
      </c>
      <c r="E376" s="24">
        <v>700</v>
      </c>
      <c r="F376" s="24">
        <v>700</v>
      </c>
      <c r="G376" s="24">
        <v>700</v>
      </c>
    </row>
    <row r="377" spans="1:7" ht="15">
      <c r="A377" s="15" t="s">
        <v>122</v>
      </c>
      <c r="B377" s="15"/>
      <c r="C377" s="16">
        <f aca="true" t="shared" si="33" ref="C377:G379">C378</f>
        <v>4189.04</v>
      </c>
      <c r="D377" s="16">
        <f t="shared" si="33"/>
        <v>3981.68</v>
      </c>
      <c r="E377" s="16">
        <f t="shared" si="33"/>
        <v>4000</v>
      </c>
      <c r="F377" s="16">
        <f t="shared" si="33"/>
        <v>4000</v>
      </c>
      <c r="G377" s="16">
        <f t="shared" si="33"/>
        <v>4000</v>
      </c>
    </row>
    <row r="378" spans="1:7" ht="15">
      <c r="A378" s="17" t="s">
        <v>120</v>
      </c>
      <c r="B378" s="17"/>
      <c r="C378" s="18">
        <f t="shared" si="33"/>
        <v>4189.04</v>
      </c>
      <c r="D378" s="18">
        <f t="shared" si="33"/>
        <v>3981.68</v>
      </c>
      <c r="E378" s="18">
        <f t="shared" si="33"/>
        <v>4000</v>
      </c>
      <c r="F378" s="18">
        <f t="shared" si="33"/>
        <v>4000</v>
      </c>
      <c r="G378" s="18">
        <f t="shared" si="33"/>
        <v>4000</v>
      </c>
    </row>
    <row r="379" spans="1:7" ht="15">
      <c r="A379" s="19" t="s">
        <v>16</v>
      </c>
      <c r="B379" s="19"/>
      <c r="C379" s="20">
        <f t="shared" si="33"/>
        <v>4189.04</v>
      </c>
      <c r="D379" s="20">
        <f t="shared" si="33"/>
        <v>3981.68</v>
      </c>
      <c r="E379" s="20">
        <f t="shared" si="33"/>
        <v>4000</v>
      </c>
      <c r="F379" s="20">
        <f t="shared" si="33"/>
        <v>4000</v>
      </c>
      <c r="G379" s="20">
        <f t="shared" si="33"/>
        <v>4000</v>
      </c>
    </row>
    <row r="380" spans="1:7" ht="15">
      <c r="A380" s="21" t="s">
        <v>17</v>
      </c>
      <c r="B380" s="21" t="s">
        <v>18</v>
      </c>
      <c r="C380" s="22">
        <f>SUM(C381:C381)</f>
        <v>4189.04</v>
      </c>
      <c r="D380" s="22">
        <f>SUM(D381:D381)</f>
        <v>3981.68</v>
      </c>
      <c r="E380" s="22">
        <f>SUM(E381:E381)</f>
        <v>4000</v>
      </c>
      <c r="F380" s="22">
        <f>SUM(F381:F381)</f>
        <v>4000</v>
      </c>
      <c r="G380" s="22">
        <f>SUM(G381:G381)</f>
        <v>4000</v>
      </c>
    </row>
    <row r="381" spans="1:7" ht="15">
      <c r="A381" s="25">
        <v>37</v>
      </c>
      <c r="B381" s="29" t="s">
        <v>109</v>
      </c>
      <c r="C381" s="24">
        <v>4189.04</v>
      </c>
      <c r="D381" s="24">
        <v>3981.68</v>
      </c>
      <c r="E381" s="24">
        <v>4000</v>
      </c>
      <c r="F381" s="24">
        <v>4000</v>
      </c>
      <c r="G381" s="24">
        <v>4000</v>
      </c>
    </row>
  </sheetData>
  <sheetProtection/>
  <autoFilter ref="A5:G381"/>
  <mergeCells count="2">
    <mergeCell ref="A1:G1"/>
    <mergeCell ref="A3:G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97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</dc:creator>
  <cp:keywords/>
  <dc:description/>
  <cp:lastModifiedBy>trist</cp:lastModifiedBy>
  <dcterms:created xsi:type="dcterms:W3CDTF">2023-11-21T13:36:54Z</dcterms:created>
  <dcterms:modified xsi:type="dcterms:W3CDTF">2023-11-21T13:37:25Z</dcterms:modified>
  <cp:category/>
  <cp:version/>
  <cp:contentType/>
  <cp:contentStatus/>
</cp:coreProperties>
</file>